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FDPP-COMPLETE FORM2017\4TH QUARTER 2016\"/>
    </mc:Choice>
  </mc:AlternateContent>
  <bookViews>
    <workbookView xWindow="-15" yWindow="-15" windowWidth="20550" windowHeight="4035" firstSheet="2" activeTab="8"/>
  </bookViews>
  <sheets>
    <sheet name="2nd" sheetId="1" state="hidden" r:id="rId1"/>
    <sheet name="3rd" sheetId="2" state="hidden" r:id="rId2"/>
    <sheet name="debt.service" sheetId="5" r:id="rId3"/>
    <sheet name="20%IRA" sheetId="4" r:id="rId4"/>
    <sheet name="LDRMM" sheetId="6" r:id="rId5"/>
    <sheet name="sef" sheetId="7" r:id="rId6"/>
    <sheet name="cashflow" sheetId="8" r:id="rId7"/>
    <sheet name="trust.fund" sheetId="9" r:id="rId8"/>
    <sheet name="unliquidated" sheetId="10" r:id="rId9"/>
    <sheet name="Sheet1" sheetId="3" state="hidden" r:id="rId10"/>
  </sheets>
  <definedNames>
    <definedName name="_xlnm.Print_Area" localSheetId="3">'20%IRA'!$A$1:$I$107</definedName>
    <definedName name="_xlnm.Print_Area" localSheetId="0">'2nd'!$A$1:$I$63</definedName>
    <definedName name="_xlnm.Print_Area" localSheetId="1">'3rd'!$A$1:$I$52</definedName>
    <definedName name="_xlnm.Print_Titles" localSheetId="3">'20%IRA'!$8:$9</definedName>
    <definedName name="_xlnm.Print_Titles" localSheetId="0">'2nd'!$8:$9</definedName>
    <definedName name="_xlnm.Print_Titles" localSheetId="1">'3rd'!$8:$9</definedName>
  </definedNames>
  <calcPr calcId="162913" calcOnSave="0"/>
</workbook>
</file>

<file path=xl/calcChain.xml><?xml version="1.0" encoding="utf-8"?>
<calcChain xmlns="http://schemas.openxmlformats.org/spreadsheetml/2006/main">
  <c r="J35" i="10" l="1"/>
  <c r="I35" i="10"/>
  <c r="H35" i="10"/>
  <c r="G35" i="10"/>
  <c r="F35" i="10"/>
  <c r="E35" i="10"/>
  <c r="B35" i="10"/>
  <c r="E44" i="8"/>
  <c r="E45" i="8" s="1"/>
  <c r="E40" i="8"/>
  <c r="E41" i="8" s="1"/>
  <c r="E46" i="8" s="1"/>
  <c r="E35" i="8"/>
  <c r="E33" i="8"/>
  <c r="E36" i="8" s="1"/>
  <c r="E29" i="8"/>
  <c r="E28" i="8"/>
  <c r="E27" i="8"/>
  <c r="E26" i="8"/>
  <c r="E30" i="8" s="1"/>
  <c r="E37" i="8" s="1"/>
  <c r="E19" i="8"/>
  <c r="E18" i="8"/>
  <c r="E17" i="8"/>
  <c r="E16" i="8"/>
  <c r="E15" i="8"/>
  <c r="E20" i="8" s="1"/>
  <c r="E13" i="8"/>
  <c r="E21" i="8" s="1"/>
  <c r="E12" i="8"/>
  <c r="E11" i="8"/>
  <c r="E10" i="8"/>
  <c r="E9" i="8"/>
  <c r="E8" i="8"/>
  <c r="E48" i="8" l="1"/>
  <c r="E50" i="8" s="1"/>
  <c r="I36" i="7" l="1"/>
  <c r="I37" i="7" s="1"/>
  <c r="F49" i="6"/>
  <c r="F50" i="6" s="1"/>
  <c r="E49" i="6"/>
  <c r="D49" i="6"/>
  <c r="B49" i="6"/>
  <c r="G48" i="6"/>
  <c r="G47" i="6"/>
  <c r="C46" i="6"/>
  <c r="G46" i="6" s="1"/>
  <c r="G45" i="6"/>
  <c r="G44" i="6"/>
  <c r="G43" i="6"/>
  <c r="C42" i="6"/>
  <c r="G42" i="6" s="1"/>
  <c r="G41" i="6"/>
  <c r="G40" i="6"/>
  <c r="G39" i="6"/>
  <c r="C39" i="6"/>
  <c r="G38" i="6"/>
  <c r="G37" i="6"/>
  <c r="G36" i="6"/>
  <c r="G35" i="6"/>
  <c r="G34" i="6"/>
  <c r="C33" i="6"/>
  <c r="C49" i="6" s="1"/>
  <c r="G49" i="6" s="1"/>
  <c r="G32" i="6"/>
  <c r="G31" i="6"/>
  <c r="G30" i="6"/>
  <c r="G29" i="6"/>
  <c r="G28" i="6"/>
  <c r="G27" i="6"/>
  <c r="G26" i="6"/>
  <c r="G25" i="6"/>
  <c r="G24" i="6"/>
  <c r="G23" i="6"/>
  <c r="G22" i="6"/>
  <c r="F19" i="6"/>
  <c r="E19" i="6"/>
  <c r="E50" i="6" s="1"/>
  <c r="D19" i="6"/>
  <c r="D50" i="6" s="1"/>
  <c r="B19" i="6"/>
  <c r="G18" i="6"/>
  <c r="G17" i="6"/>
  <c r="C16" i="6"/>
  <c r="G16" i="6" s="1"/>
  <c r="G15" i="6"/>
  <c r="C14" i="6"/>
  <c r="C19" i="6" s="1"/>
  <c r="C50" i="6" s="1"/>
  <c r="G19" i="6" l="1"/>
  <c r="G14" i="6"/>
  <c r="G33" i="6"/>
  <c r="B50" i="6"/>
  <c r="G50" i="6" s="1"/>
  <c r="I32" i="5" l="1"/>
  <c r="H32" i="5"/>
  <c r="F32" i="5"/>
  <c r="E32" i="5"/>
  <c r="D32" i="5"/>
  <c r="K31" i="5"/>
  <c r="J31" i="5"/>
  <c r="G31" i="5"/>
  <c r="K30" i="5"/>
  <c r="J30" i="5"/>
  <c r="G30" i="5"/>
  <c r="K29" i="5"/>
  <c r="J29" i="5"/>
  <c r="G29" i="5"/>
  <c r="K28" i="5"/>
  <c r="J28" i="5"/>
  <c r="G28" i="5"/>
  <c r="K27" i="5"/>
  <c r="J27" i="5"/>
  <c r="G27" i="5"/>
  <c r="K26" i="5"/>
  <c r="J26" i="5"/>
  <c r="G26" i="5"/>
  <c r="K25" i="5"/>
  <c r="J25" i="5"/>
  <c r="G25" i="5"/>
  <c r="K24" i="5"/>
  <c r="J24" i="5"/>
  <c r="G24" i="5"/>
  <c r="K23" i="5"/>
  <c r="J23" i="5"/>
  <c r="G23" i="5"/>
  <c r="K22" i="5"/>
  <c r="J22" i="5"/>
  <c r="G22" i="5"/>
  <c r="K21" i="5"/>
  <c r="J21" i="5"/>
  <c r="G21" i="5"/>
  <c r="K20" i="5"/>
  <c r="J20" i="5"/>
  <c r="G20" i="5"/>
  <c r="K19" i="5"/>
  <c r="J19" i="5"/>
  <c r="G19" i="5"/>
  <c r="K18" i="5"/>
  <c r="J18" i="5"/>
  <c r="G18" i="5"/>
  <c r="K17" i="5"/>
  <c r="J17" i="5"/>
  <c r="G17" i="5"/>
  <c r="K16" i="5"/>
  <c r="K32" i="5" s="1"/>
  <c r="J16" i="5"/>
  <c r="J32" i="5" s="1"/>
  <c r="G16" i="5"/>
  <c r="G32" i="5" s="1"/>
  <c r="C50" i="2"/>
  <c r="G12" i="2"/>
  <c r="C12" i="2"/>
  <c r="G52" i="2"/>
  <c r="G63" i="1"/>
  <c r="G19" i="1"/>
  <c r="C19" i="1"/>
  <c r="G15" i="1"/>
</calcChain>
</file>

<file path=xl/sharedStrings.xml><?xml version="1.0" encoding="utf-8"?>
<sst xmlns="http://schemas.openxmlformats.org/spreadsheetml/2006/main" count="835" uniqueCount="561">
  <si>
    <t>FDP Form 7- 20% Component of the IRA Utilization</t>
  </si>
  <si>
    <t>20% COMPONENT OF THE IRA UTILIZATION</t>
  </si>
  <si>
    <t>Province, City or Municipality:  PANGASINAN</t>
  </si>
  <si>
    <t>PROGRAM OR PROJECT</t>
  </si>
  <si>
    <t>LOCATION</t>
  </si>
  <si>
    <t>TOTAL COST</t>
  </si>
  <si>
    <t>DATE STARTED</t>
  </si>
  <si>
    <t>TARGET COMPLETION DATE</t>
  </si>
  <si>
    <t>PROJECT STATUS</t>
  </si>
  <si>
    <t>No. of Extensions, if any</t>
  </si>
  <si>
    <t>Remarks (Date of Obligation)</t>
  </si>
  <si>
    <t>% OF COMPLETION</t>
  </si>
  <si>
    <t>TOTAL COST INCURRED TO DATE</t>
  </si>
  <si>
    <t>REFERENCES</t>
  </si>
  <si>
    <t>Social Development</t>
  </si>
  <si>
    <t>Economic  Development</t>
  </si>
  <si>
    <t>Amortization of Principal and Interest on Loan to LBP</t>
  </si>
  <si>
    <t>FOR THE 2nd QUARTER, CY 2016</t>
  </si>
  <si>
    <t>Exponential PR#0120</t>
  </si>
  <si>
    <t>670 MT Asphalt Pre-mix for the asphalting of Amandiego Road, Alaminos</t>
  </si>
  <si>
    <t>233 MT Asphalt Pre-mix, 7 drums E. Asphalt for patching/blocktopping of Inmalog Sur Road, San Fabian, Pangasinan</t>
  </si>
  <si>
    <t>Exponential PR#0133</t>
  </si>
  <si>
    <t>Labor, materials, equipment and other incidentals necessary for the completion/expansion of covered court at Brgy. Quibaol, Lingayen</t>
  </si>
  <si>
    <t>Alcel ConstnPR#0121</t>
  </si>
  <si>
    <t>Labor, materials, equipment and other incidentals for the completion of covered court at Libsong East, Lingayen</t>
  </si>
  <si>
    <t>CAD Constn PR#100</t>
  </si>
  <si>
    <t>339 MT Asphalt Pre-mix for the Asphalting of Palamis Road, Alaminos City</t>
  </si>
  <si>
    <t>Exponential PR#0109</t>
  </si>
  <si>
    <t>19 drums Emulsified Asphalt and 619 MT Asphalt Pre-mix for the blocktopping of various Municipal Streets at Bautista</t>
  </si>
  <si>
    <t>Exponential PR#0086</t>
  </si>
  <si>
    <t>8 drums Emulsified Asphalt and 181 MT Asphalt Pre-mix for the proposed asphalting of Brgy. Linoc Road, Binmaley</t>
  </si>
  <si>
    <t>Exponential PR#0026</t>
  </si>
  <si>
    <t>7 drums emulsified Asphalt and 246 MT Asphalt Pre-mix for use in the blocktopping of Papagueyan Road, Binmaley, Pangasinan</t>
  </si>
  <si>
    <t>Exponential PR#0051</t>
  </si>
  <si>
    <t>736 MT Asphalt Pre-mix and 23 drums Emulsified Asphalt for the asphalting of Basing Road, Binmaley</t>
  </si>
  <si>
    <t>138 MT Asphalt Pre-mix and 4 drums Emulsified Asphalt for the blocktopping of Brgy. Domalandan West Road, Lingayen</t>
  </si>
  <si>
    <t>218 MT Asphalt Pre-mix and 10 drums Emulsified Asphalt for the asphalting of Sitio Pandel and Sitio Dr. De Vera Road, Brgy. Domalandan Center, Lingayen</t>
  </si>
  <si>
    <t>Asphalt materials for the blocktopping of Brgy. Macarang Road, Mangatarem, Pangasinan</t>
  </si>
  <si>
    <t>Materials, labor, equipment and other incidentals for the construction of Multi-purpose bldg., At Brgy. Mancup, Calasiao, Pangasinan</t>
  </si>
  <si>
    <t>Exponential PR#0083</t>
  </si>
  <si>
    <t>Exponential PR#0079</t>
  </si>
  <si>
    <t>Exponential PR#0052</t>
  </si>
  <si>
    <t>Exponential PR#0019</t>
  </si>
  <si>
    <t>MCB C/S PR#0150</t>
  </si>
  <si>
    <t>Labor, materials, equipment and other incidenatls for the construction of covered court (gymnsium) at Brgy. Bacabac, Bugallon</t>
  </si>
  <si>
    <t>BET Constn PR#0549</t>
  </si>
  <si>
    <t>Labor, materials, equipment and other incidenatls for the construction of covered court (gymnsium) at Brgy. Buenlag, Bugallon</t>
  </si>
  <si>
    <t>Pang. New Wilson L/C PR#0278</t>
  </si>
  <si>
    <t>Labor, materials, equipment, and other incidentals for the concreting along Sitio Casilagan Road, Brgy. San Juan, San Manuel, Pangasinan</t>
  </si>
  <si>
    <t>Lucky G18 PR#1766</t>
  </si>
  <si>
    <t>Materials, labor, and other incidentals for the construction of standard 1 unit 3 classroom School Building at Pindangan Elem. Sch., Sison, Pangasinan</t>
  </si>
  <si>
    <t>Lucky G18 PR#1789</t>
  </si>
  <si>
    <t>Materials, labor, and other incidentals for the construction of drainage canal w/ cover and storm drainage at Brgy. San Miguel, Calasiao</t>
  </si>
  <si>
    <t>MCB Constn &amp; Supply PR#2093</t>
  </si>
  <si>
    <t>Labor, materials, equipment and other incidentals for the construction of Tribal hall, Brgy. San Jose, Labrador</t>
  </si>
  <si>
    <t>Pang. New Wilson PR#2669</t>
  </si>
  <si>
    <t>Labor, materials, equipment and other incidentals for the repair of roofing anf painting of ceiling of Prov'l Jail</t>
  </si>
  <si>
    <t>Labor, materials, equipment and other incidentals for the repair/rehabilitation of Muliti-purpose Basketball court at Asan sur, Sison, Pangasinan</t>
  </si>
  <si>
    <t>Ahyok C/S PR#2841</t>
  </si>
  <si>
    <t>Lucky G18 PR#3009</t>
  </si>
  <si>
    <t>Materials, labor, equipment and other incidentals for the repair/rehabilitation of 2 units 3-classroom schoolbuildings at Flores E/S, Umingan, Pangasinan</t>
  </si>
  <si>
    <t>PR#3625</t>
  </si>
  <si>
    <t>PR#3624</t>
  </si>
  <si>
    <t>PR#8118</t>
  </si>
  <si>
    <t>Materials, labor, equipment and other incidentals for the repair/improvement of 4-classroom schoolbuilding at Doyong NH/S, San Carlos City</t>
  </si>
  <si>
    <t>Materials, labor, equipment and other incidentals for the construction of concrete bleaches at Domalandan Center Gym at Lingayen, Pangasinan</t>
  </si>
  <si>
    <t>Labor, materials, equipment and other incidentals, re: proposed fabrication/installation of 2 sets basketball board (complete) at Sitio IdolIdol, Brgy. Nagsaing, Calasiao</t>
  </si>
  <si>
    <t>Materials, labor, equipment and other incidentals necessary for the repair of ceiling of PSWDO (Bahay Pag-asa), Lingayen</t>
  </si>
  <si>
    <t>Materials, labor, equipment and other incidentals necessary for the proposed construction/ installation of 18 units streetlights at Capitol beachfront at Lingayen</t>
  </si>
  <si>
    <t>Materials, labor, equipment and other incidentals necessary for the construction of Boy Scout of the Philippines Regional Off. Bldg., Lingayen</t>
  </si>
  <si>
    <t>MCB C/S PR# 1291</t>
  </si>
  <si>
    <t>CAD Constn PR# 1275</t>
  </si>
  <si>
    <t>CAD Contn PR# 1276</t>
  </si>
  <si>
    <t>Labor, materials, equipment and other incidentals for the repair/rehabilitation of 8 comfort rooms at NRSCC, Lingayen</t>
  </si>
  <si>
    <t>Ahyok C/S PR#2118</t>
  </si>
  <si>
    <t>207 MT Asphalt Pre-mix and 6 drums E. Asphalt for the improvement/ blocktopping of Brgy. Camanang Road going to Urdaneta Fishport, Urdaneta City</t>
  </si>
  <si>
    <t>Exponential Headway PR#3312</t>
  </si>
  <si>
    <t>Jetmatic pumps and G.I. Pipes (part of P 4,417,700.00)</t>
  </si>
  <si>
    <t>MVB Ent PR#0378</t>
  </si>
  <si>
    <t>312 MT Asphalt Pre-mix and 14 drums E. Asphalt -blocktopping of Villa Road, Brgy. Villanueva and Primicias, Bautista, Pang.</t>
  </si>
  <si>
    <t>Exponential PR#3314</t>
  </si>
  <si>
    <t>Materials, labor, equipment and other incidentals - incidentals/construction of sideslope protection along San Jacinto - Pozorrubio Road, Pozorrubio</t>
  </si>
  <si>
    <t>MCB C/S PR#3008</t>
  </si>
  <si>
    <t>600 units water pump and engine sets</t>
  </si>
  <si>
    <t>PR#2891</t>
  </si>
  <si>
    <t>1 unit Auxillary water pump and 1 unit 16 HP engine for the Lingayen Federation of Fisherfolk Org.</t>
  </si>
  <si>
    <t>PR#5845</t>
  </si>
  <si>
    <t>Loans granted to various Associations and Multi-Purpose Cooperatives</t>
  </si>
  <si>
    <t>Jetmatic pumps and G.I. Pipes (part of P 4,417,700.00, part charged to 2016-3917)</t>
  </si>
  <si>
    <t>MVB Entp. PR#0378</t>
  </si>
  <si>
    <t>Materials. Labor, equipment and other incidentals necessary for the concreting of Inmanduyan Rd. Laoac, Pangasinan</t>
  </si>
  <si>
    <t>8917-01</t>
  </si>
  <si>
    <t>Labor, materials, equipment and other incidentals necessary for the concreting  of Polong West Rd. (Polong South Bd. Rd.) Bugallon, Pangasinan</t>
  </si>
  <si>
    <t>Pang. New Wilson L/C PR#0077</t>
  </si>
  <si>
    <t>Alcel Constn PR#0078</t>
  </si>
  <si>
    <t>Alcel Constn PR#0055</t>
  </si>
  <si>
    <t>MCB C/S PR#0037</t>
  </si>
  <si>
    <t>Labor, materials, equipment and other incidentals necessary for the widening of the road going to Palapad Seminary, San Fabian, Pangasinan</t>
  </si>
  <si>
    <t>Materials. Labor, equipment and other incidentals necessary for the proposed concreting of Purok I Centro Rd. Brgy. Barlo, Mabini, Pangasinan</t>
  </si>
  <si>
    <t>Labor, materials, equipment and other incidentals necessary for the concreting  of Buer, Brgy. Rd. Aguilar, Pangasinan</t>
  </si>
  <si>
    <t>575 MT asphalt pre-mix and 25 drums emulsified asphalt for the asphalting of Mancasuy Rd. Binalonan, Pangasinan</t>
  </si>
  <si>
    <t>Labor, materials, and other incidentals for rehabilitation/improvement/ upgrading of Burgos-Iliw-Iliw Rd., Burgos, Pangasinan</t>
  </si>
  <si>
    <t>Labor, materials, and other incidentals for rehabilitation/improvement/ upgrading of Urbiztondo-San Carlos Rd., Urbiztondo(part of P87,957,208.21)</t>
  </si>
  <si>
    <t>Labor, materials and other incidentals-concreting of Brgy. Road with RCCP at Sitio Tribon, Brgy. Mancup, Calasiao, Pangasinan</t>
  </si>
  <si>
    <t>Labor, materials, equipment and other incidentals-application of reflective thermoplastic along Alvear, Artacho, Lingayen Extension and Diversion Road, Lingayen</t>
  </si>
  <si>
    <t>Labor, materials and other incidentals-concreting of Road in Brgy. Casilagan, Mangatarem, Pangasinan</t>
  </si>
  <si>
    <t>PR#8018</t>
  </si>
  <si>
    <t>PR#8013</t>
  </si>
  <si>
    <t>PR#8015</t>
  </si>
  <si>
    <t>100 MT Asphalt Pre-mix and 5 drums E. Asphalt for Asphalting of Callejon St., Poblacion, Binalonan, Pangasinan</t>
  </si>
  <si>
    <t>PR#8017</t>
  </si>
  <si>
    <t>Ranger Design PR#0030</t>
  </si>
  <si>
    <t>Alcel Constn PR#0390</t>
  </si>
  <si>
    <t>PR#9681</t>
  </si>
  <si>
    <t>Labor, materials, equipment, and other incidentals for the construction of supply room with oxygen storage, Dasol Com. Hosp.</t>
  </si>
  <si>
    <t>10 drums E. Asphalt and 230 MT Asphalt Pre-mix</t>
  </si>
  <si>
    <t xml:space="preserve">Labor, materials, equipment and other incidentals for the construction of Solar Dryer, </t>
  </si>
  <si>
    <t>Brgy. Carayacan, San Quintin</t>
  </si>
  <si>
    <t xml:space="preserve"> Umanday C/S, Bugallon</t>
  </si>
  <si>
    <t>Labor, materials, equipment and other incidentals for the construction of covered court (gymnsium)</t>
  </si>
  <si>
    <t>Prov'l Jail, Lingayen</t>
  </si>
  <si>
    <t>Labor, materials and other incidentals for the proposed Elevated flooring at Open Court, WTF and Drainage Canal</t>
  </si>
  <si>
    <t>Brgy. Estanza, Lingayen</t>
  </si>
  <si>
    <t>Labor, materials and other incidentals for the construction of covered court, Phase 1</t>
  </si>
  <si>
    <t>Maramba Blvd., Lingayen</t>
  </si>
  <si>
    <t>Labor, materials, equipment anf other incidentals for the repair/installation of Paver Blocks and Repainting of Curb and Gutter</t>
  </si>
  <si>
    <t>Poblacion Zamora, Mangatarem</t>
  </si>
  <si>
    <t>Materials, Labor, equipment and other incidentals for the construction oof Brgy. Hall</t>
  </si>
  <si>
    <t>Capitol Beachfront, Lingayen</t>
  </si>
  <si>
    <t>Labor, materials, equipment and other incidentals for the proposed construction of Breakwater (Stone Masonry)</t>
  </si>
  <si>
    <t xml:space="preserve">Labor, materials, equipment and other incidentals for the improvement (repair and extension) of Riprap with gabions </t>
  </si>
  <si>
    <t>along Agno River, Brgy. Bañaga, Bugallon</t>
  </si>
  <si>
    <t>Brgy. Nalsian Norte, Malasiqui</t>
  </si>
  <si>
    <t>Materials, labor, equipment and other incidentals for the construction of 1-storey Day Care Center</t>
  </si>
  <si>
    <t>Brgy. Malabobo, Mangatarem</t>
  </si>
  <si>
    <t>Labor, materials, equipment and other incidentals for the construction of Multi-purpose Bldg. (Finished Floor elevated by 1.60 m) and Ground Improvement at Adjacent sides</t>
  </si>
  <si>
    <t>Poblacion, Bautista</t>
  </si>
  <si>
    <t>Labor, materials, equipment and other incidentals necessary for the construction of Multi-purpose Bldg.</t>
  </si>
  <si>
    <t>Materials, labor, equipment for the upgrading/ improvement of PPH,  as per Extra Work #1</t>
  </si>
  <si>
    <t>San Carlos City</t>
  </si>
  <si>
    <t>Dasol, Pangasinan</t>
  </si>
  <si>
    <t>Poponto, Bautista</t>
  </si>
  <si>
    <t>Materials, labor, equipment and other incidentals-improvement/painting of perimeter fence and concrete pavement of basketball court</t>
  </si>
  <si>
    <t>Labor, materials and other incidentals for the construction of Drainage Canal at Evacuation Center/PSWD</t>
  </si>
  <si>
    <t>LDH Compound, Lingayen</t>
  </si>
  <si>
    <t xml:space="preserve"> NRSCC, Lingayen</t>
  </si>
  <si>
    <t>Labor,materials, equipment and other incidentals for the improvement of Drainage outlet</t>
  </si>
  <si>
    <t>Labor, materials, and other incidentals for the rehabilitation of Lumbang Bridge at , as per Extra Work #1</t>
  </si>
  <si>
    <t>Brgy. Lumbang, Calasiao</t>
  </si>
  <si>
    <t xml:space="preserve">Labor, materials,equipment and other incidentals for the installation of RCCP w/ Headwall </t>
  </si>
  <si>
    <t>along Guesang-Estanza Prov'l Road, Lingayen</t>
  </si>
  <si>
    <t>18 drums E. Asphalt, 418 MT Asphalt Pre-mix for Asphalting and blocktopping of Municipal grounds</t>
  </si>
  <si>
    <t>Sison, Pangasinan</t>
  </si>
  <si>
    <t xml:space="preserve"> Bugallon, Pangasinan</t>
  </si>
  <si>
    <t>Labor, materials, equipment and other incidentals for the concrete paving of Polong Bridge Approach</t>
  </si>
  <si>
    <t>Bogtong Bolo Rd., Casilagan, Mangatarem</t>
  </si>
  <si>
    <t>Labor, materials, equipment and other incidentals for the improvement/ concreting w/ stone masonry</t>
  </si>
  <si>
    <t>Tara Road, Bolina</t>
  </si>
  <si>
    <t>Labor, materials and other incidentals for the construction of RCCP with Stone Masonry and Side Wall</t>
  </si>
  <si>
    <t>Bugallon, Pangasinan</t>
  </si>
  <si>
    <t>Materials, labor, equipment and other incidentals for the improvement/ rehabilitation of Asinan-Pantal Bridge</t>
  </si>
  <si>
    <t>Materials, labor, equipment other incidentals for the concrete paving of Malasiqui-Catablan Road</t>
  </si>
  <si>
    <t xml:space="preserve"> Malasiqui, Pangasinan</t>
  </si>
  <si>
    <t>Pozorrubio</t>
  </si>
  <si>
    <t>Labor, materials, equipment and other incidentals for the improvement/ rehabilitation along Pao-Pozorrubio Road</t>
  </si>
  <si>
    <t>Pozorrubio, Pangasinan</t>
  </si>
  <si>
    <t>Labor, materials, equipment and other incidentals for the concreting of Dangley-Aloleng Mamio Road</t>
  </si>
  <si>
    <t>Agno, Pangasinan</t>
  </si>
  <si>
    <t>Asphalt materials for the improvement (sealing, patching, and blocktopping) of Municipal Road Network</t>
  </si>
  <si>
    <t>San Fabian, Pangasinanm</t>
  </si>
  <si>
    <t>Asphalt materials for the Improvement/blocktopping of Municipal Roads</t>
  </si>
  <si>
    <t xml:space="preserve"> San Pablo Section, Sta. Maria</t>
  </si>
  <si>
    <t>Materials, labor, equipment  and other incidentals for the proposed riprapping of road shoulderf along Libson- San Joaquin Road</t>
  </si>
  <si>
    <t>Materials, labor, equipment and other incidentals for the concreting of Sitio Stone Quarry Road with RCCP and Stone Masonry</t>
  </si>
  <si>
    <t>Labrador, Pangasinan</t>
  </si>
  <si>
    <t>Brgy. Sabangan Road, Lingayen</t>
  </si>
  <si>
    <t xml:space="preserve">172 MT Asphalt Pre-mix 6 drums E. Asphalt for use of blocktopping </t>
  </si>
  <si>
    <t xml:space="preserve">Asphalt materials for the improvement/asphalting of Poblacion Roads, </t>
  </si>
  <si>
    <t>Bani, Pangasinan</t>
  </si>
  <si>
    <t>Umingan, Pangasinan</t>
  </si>
  <si>
    <t>736 MT Asphalt Pre-mix and 32 drums E. Asphalt for Asphalting of San Leon-San Vicente Road</t>
  </si>
  <si>
    <t>575 MT Asphalt Pre-mix and 18 drums emulsified Asphalt for Asphalting of La Paz Road</t>
  </si>
  <si>
    <t>Brgy. Galarin-Malibong, Urbiztondo</t>
  </si>
  <si>
    <t>618 MT Asphalt Pre-mix and 27 drums E. Asphalt overlay/patching along asphalted roadline of  Agno River Dike</t>
  </si>
  <si>
    <t>San Nicolas, Pangasinan</t>
  </si>
  <si>
    <t>Labor, materials, equipment and other incidentals necessary for the concreting  of San Manuel - San Nicolas Rd.</t>
  </si>
  <si>
    <t xml:space="preserve">Labor, materials, equipment and other incidentals necessary for the concreting  of San Aurelio 3rd FMR, </t>
  </si>
  <si>
    <t>Balungao, Pangasinan</t>
  </si>
  <si>
    <t xml:space="preserve">Materials. Labor, equipment and other incidentals necessary for concreting  of Brgy. Don Benito Rd. </t>
  </si>
  <si>
    <t>FOR THE 4th QUARTER, CY 2016</t>
  </si>
  <si>
    <t>Livelihood Projects - Loans Granted to various Associations and MPC's</t>
  </si>
  <si>
    <t>Various farm inputs for fruit and forest tree seedlings propagation</t>
  </si>
  <si>
    <t>Amortization of Principal and Interest on Loan to the LBP</t>
  </si>
  <si>
    <t>Economic Development</t>
  </si>
  <si>
    <t>Environmental Development</t>
  </si>
  <si>
    <t>Brgy. Bolaoen, Bugallon</t>
  </si>
  <si>
    <t>Brgy. Anonang, San Fabian, Pangasinan</t>
  </si>
  <si>
    <t>Concreting of Anonang Farm to Market (FMR)  (with slope protection)</t>
  </si>
  <si>
    <t>Construction of covered court, Phase 1</t>
  </si>
  <si>
    <t>Lingayen</t>
  </si>
  <si>
    <t xml:space="preserve">Repair/improvement of Perimeter Fence (Front and Back) at BOQ (PNP), </t>
  </si>
  <si>
    <t xml:space="preserve">Installation of FIBA approved Gerflor Taraflex Basketball Gym Flooring, </t>
  </si>
  <si>
    <t>NRSCC, Lingayen</t>
  </si>
  <si>
    <t>San Agustin, Sto. Tomas, Pangasinan</t>
  </si>
  <si>
    <t>Construction of Brgy. Hall (Phase 1)</t>
  </si>
  <si>
    <t>Paitan, Sta. Maria</t>
  </si>
  <si>
    <t>Construction of covered court (Phase 1)</t>
  </si>
  <si>
    <t xml:space="preserve">Completion of Multi-Purpose Bldg </t>
  </si>
  <si>
    <t>Calobaoan, San Carlos City</t>
  </si>
  <si>
    <t xml:space="preserve">Construction of Senior Citizen Bldg., </t>
  </si>
  <si>
    <t>San Juan, San Manuel</t>
  </si>
  <si>
    <t>Construction of cover court (Gymnasium-STD)</t>
  </si>
  <si>
    <t>Namolan, Lingayen</t>
  </si>
  <si>
    <t>Extension of Main Bldg. at PPH</t>
  </si>
  <si>
    <t>Bolingit, San Carlos City</t>
  </si>
  <si>
    <t xml:space="preserve">Materials for use in the infrastructure projects in various barangays </t>
  </si>
  <si>
    <t>around Pangasinan</t>
  </si>
  <si>
    <t>Brgy. "B", Tayug, Pangasinan</t>
  </si>
  <si>
    <t>Labor, materials, and other incidentals for the completion of the 2nd floor of the 3-storey Multi-Purpose Bldg.(Brgy. Hall)</t>
  </si>
  <si>
    <t>Brgy. Bituag, Urbiztondo</t>
  </si>
  <si>
    <t>Repair/improvement of Day Care Center Bldg.</t>
  </si>
  <si>
    <t>Construction of 3 units stall Building @ Beachfront</t>
  </si>
  <si>
    <t>Capitol Complex, Lingayen</t>
  </si>
  <si>
    <t>Labor, materials, and other incidentals for the repainting of perimeter fence along Capitol Complex &amp; DepEd</t>
  </si>
  <si>
    <t>Calasiao</t>
  </si>
  <si>
    <t>Construction of waiting area at Poblacion Health Center</t>
  </si>
  <si>
    <t>Umingan</t>
  </si>
  <si>
    <t>Upgrading/ improvement/rehabilitation of Umingan Com. Hosp.</t>
  </si>
  <si>
    <t>Bautista</t>
  </si>
  <si>
    <t>Construction of perimeter fence at Artacho E/S</t>
  </si>
  <si>
    <t xml:space="preserve"> Bautista</t>
  </si>
  <si>
    <t>Construction of Multi-purpose covered court at Casloscaoayan, NH/S</t>
  </si>
  <si>
    <t>Manaoag</t>
  </si>
  <si>
    <t>Construction of additional one well source w/ motorpump and tank, Manaoag Com. Hosp.</t>
  </si>
  <si>
    <t>Bayambang</t>
  </si>
  <si>
    <t>Repiping of water system at Main Bldg., Bayambang Dist. Hospital</t>
  </si>
  <si>
    <t>Dasol</t>
  </si>
  <si>
    <t>Construction of extension of kitchen and wash area at Dasol Community Hospital</t>
  </si>
  <si>
    <t xml:space="preserve">Construction of offices at 3rd floor of Calasiao Municipal Hall, </t>
  </si>
  <si>
    <t>Landscaping of Capitol Resort Hotel Grounds at Capitol Complex</t>
  </si>
  <si>
    <t>Brgy. Osmeña, Dasol</t>
  </si>
  <si>
    <t>Construction of Artesian Well</t>
  </si>
  <si>
    <t>Brgy. Cacayosen, Burgos</t>
  </si>
  <si>
    <t>Brgy. San Miguel, Burgos</t>
  </si>
  <si>
    <t>Brgy. Batiarao, Anda</t>
  </si>
  <si>
    <t>Brgy. Vega, Dasol</t>
  </si>
  <si>
    <t xml:space="preserve">Improvement/repair of X-ray Room at Pozorrubio Com. Hosp., </t>
  </si>
  <si>
    <t>NRSCC Compound, Lingayen</t>
  </si>
  <si>
    <t>Construction of unit, 2-cubicles bath house at Prov'l Disaster Risk Reduction Mgt. Center</t>
  </si>
  <si>
    <t>NRSCC Compound, Lingayen, Pangasinan</t>
  </si>
  <si>
    <t>Repainting of NRSCC Gym</t>
  </si>
  <si>
    <t>Brgy. Tori-tori, Anda</t>
  </si>
  <si>
    <t>Construction of 1 unit Artesian Well</t>
  </si>
  <si>
    <t>Brgy. Sta. Maria, Alaminos City</t>
  </si>
  <si>
    <t>PAGO, Tebag, Sta. Barbara</t>
  </si>
  <si>
    <t>Construction of 3 units well sources w/ 3 units motorpumps/pressure tanks &amp; tapping of existing water supply for 39th BSP Camporal</t>
  </si>
  <si>
    <t xml:space="preserve">Fabrication of 20 units makeshift CR &amp; shower room, 5-unit tarpaulin frame and 1 unit bamboo arch to be used at the 39th Pangasinan-San Carlos City Council Jamborette, </t>
  </si>
  <si>
    <t>Sta. Barbara</t>
  </si>
  <si>
    <t xml:space="preserve">Rehabilitation of Pangasinan Provincial Jail Women's Cell @ </t>
  </si>
  <si>
    <t>PPH, San Carlos City</t>
  </si>
  <si>
    <t>Upgrading of pre-treatment system with rectification at Dialysis Center</t>
  </si>
  <si>
    <t xml:space="preserve">Construction of 3 units deep well handpump (level 1 dugwell w/ culvert) at </t>
  </si>
  <si>
    <t>Brgy. Calapugan, Natividad</t>
  </si>
  <si>
    <t>Construction materials for the repair of 70 units bamboo sheds at Beachfront, Capitol Cmpd.</t>
  </si>
  <si>
    <t>Brgy. Poblacion East and Sitio Tay-ac, San Eugenio, Natividad</t>
  </si>
  <si>
    <t>Construction of 2 units artesian well</t>
  </si>
  <si>
    <t>Brgy. Salay, Mangaldan</t>
  </si>
  <si>
    <t>Brgy. San Simon, Bani, Pangasinan</t>
  </si>
  <si>
    <t>Brgy. Pugot, Sta. Maria</t>
  </si>
  <si>
    <t>Construction of 2 units Artesian Well</t>
  </si>
  <si>
    <t>Brgy. Cabayaoasan, Bugallon</t>
  </si>
  <si>
    <t>Brgy. Sobol, Asingan</t>
  </si>
  <si>
    <t>Brgy. Manangos, Bayamabang</t>
  </si>
  <si>
    <t>Brgy. Mancup, Calasiao</t>
  </si>
  <si>
    <t>Brgy. San Pablo, Sta. Maria, Pangasinan</t>
  </si>
  <si>
    <t>Brgy. Coldit, Asingan</t>
  </si>
  <si>
    <t>Brgy. Buenlag, Bugallon</t>
  </si>
  <si>
    <t xml:space="preserve">Side slope protection at Tumao Bridge for PCCP, </t>
  </si>
  <si>
    <t>Brgy. Tumao, Bayambang</t>
  </si>
  <si>
    <t>Cabatuan Nanpalcan Road, Umingan</t>
  </si>
  <si>
    <t>Improvement of RCCP and Headwall</t>
  </si>
  <si>
    <t>Application of reflective thermoplastic along Alvear, Artacho, Lingayen Extension and Diversion Road</t>
  </si>
  <si>
    <t xml:space="preserve"> Lingayen</t>
  </si>
  <si>
    <t>Installation of RCCP w/ Headwall along Guesang-Estanza Prov'l Road</t>
  </si>
  <si>
    <t>Basista</t>
  </si>
  <si>
    <t>Construction of Stone Masonry at Bridge Approach along Mapolopolo-Bayoyong Road</t>
  </si>
  <si>
    <t xml:space="preserve">Installation  of RCCP with manhole along San Jacinto-San Fabian Road, </t>
  </si>
  <si>
    <t>Brgy. San Vicente, San Jacinto, Pangasinan</t>
  </si>
  <si>
    <t xml:space="preserve">Construction of drainage canal with cross drain and driveway at </t>
  </si>
  <si>
    <t>Brgy. San Guillermo, San Jacinto</t>
  </si>
  <si>
    <t>Salapingao Rd., Binamaley, Pangasinan</t>
  </si>
  <si>
    <t>Construction of Slope Protection</t>
  </si>
  <si>
    <t>Binmaley, Pangasinan</t>
  </si>
  <si>
    <t>701 MT Asphalt Pre-mix for asphalting/ blocktopping of various roadlines</t>
  </si>
  <si>
    <t>Unzad Road, Villasis</t>
  </si>
  <si>
    <t>502 MT Asphalt pre-mix and 15 drums E. asphalt</t>
  </si>
  <si>
    <t xml:space="preserve"> Labrador</t>
  </si>
  <si>
    <t>Concreting of Sitio Stone Quarry Road with RCCP and Stone Masonry</t>
  </si>
  <si>
    <t xml:space="preserve">Construction/installation of 56 unit STWIP in </t>
  </si>
  <si>
    <t>various barangays and municipalities of Districts 1 to 3</t>
  </si>
  <si>
    <t xml:space="preserve"> various barangays and municipalities of Districts 4 to 6</t>
  </si>
  <si>
    <t>Construction/installation of 54 units of STWIP</t>
  </si>
  <si>
    <t>Sitio Tribon, Brgy. Mancup, Calasiao, Pangasinan</t>
  </si>
  <si>
    <t>Concreting of Brgy. Road with RCCP</t>
  </si>
  <si>
    <t>Bani</t>
  </si>
  <si>
    <t>Asphalt materials for the improvement/asphalting of Poblacion Roads</t>
  </si>
  <si>
    <t>Municipal Roads, Sison</t>
  </si>
  <si>
    <t>Asphalt materials for the Improvement/blocktopping</t>
  </si>
  <si>
    <t xml:space="preserve">Improvement/ rehabilitation of Asinan-Pantal Bridge, </t>
  </si>
  <si>
    <t>Bugallon</t>
  </si>
  <si>
    <t xml:space="preserve">Improvement/ rehabilitation along Pao-Pozorrubio Road, </t>
  </si>
  <si>
    <t>Agno</t>
  </si>
  <si>
    <t>Concreting of Dangley-Aloleng Mamio Road</t>
  </si>
  <si>
    <t>Concrete paving of Polong Bridge Approach</t>
  </si>
  <si>
    <t>Asphalt materials for the asphalting of Sitio Bobuaya FTMR</t>
  </si>
  <si>
    <t xml:space="preserve"> Brgy. Gonzales, Umingan</t>
  </si>
  <si>
    <t xml:space="preserve">Concreting of Mangatarem-Urbiztondo Rd. </t>
  </si>
  <si>
    <t>Mangatarem</t>
  </si>
  <si>
    <t xml:space="preserve">Asphalt materials for asphalting Nibaliw Norte-Sinabaan Dike Rd., </t>
  </si>
  <si>
    <t>Brgy. Poblacion, Burgos</t>
  </si>
  <si>
    <t>4 drums Emulsified Asphalt and 94 MT Asphalt Pre-mix for Asphalting/blocktopping of Road shoulder along Gomez St.</t>
  </si>
  <si>
    <t>Poblacion, Bugallon</t>
  </si>
  <si>
    <t>Asphalt materials for overlay a: Infront of Prof. Amado G. Espino, Sr. Gym; b: Municipal Bldg. Perimeter Road</t>
  </si>
  <si>
    <t xml:space="preserve">Concreting of Managos Brgy. Road, </t>
  </si>
  <si>
    <t>Bayambang, Pangasinan</t>
  </si>
  <si>
    <t>Concreting of Malioer Barangay Road</t>
  </si>
  <si>
    <t>Basista, Pangasinan</t>
  </si>
  <si>
    <t>Asphalt Materials in the Asphalting and blocktopping of various roadlines</t>
  </si>
  <si>
    <t>Construction of covered court (gymnsium)</t>
  </si>
  <si>
    <t>Obligated</t>
  </si>
  <si>
    <t>Labor and materials only</t>
  </si>
  <si>
    <t>Materials only</t>
  </si>
  <si>
    <t>Loans</t>
  </si>
  <si>
    <t>On-going</t>
  </si>
  <si>
    <t>Not yet stated</t>
  </si>
  <si>
    <t>Unit Only</t>
  </si>
  <si>
    <t>Materials Only</t>
  </si>
  <si>
    <t>We hereby certify that we have reviewed the contents and hereby attest to the veracity and correctness of the data or information contained in this document.</t>
  </si>
  <si>
    <t>Provincial Accountant</t>
  </si>
  <si>
    <t>HON. AMADO I. ESPINO, III</t>
  </si>
  <si>
    <t xml:space="preserve">               GOVERNOR</t>
  </si>
  <si>
    <t>ARTURO V. SORIANO, CPA</t>
  </si>
  <si>
    <t>LBP Form No.6</t>
  </si>
  <si>
    <t>ANNEX "F"</t>
  </si>
  <si>
    <t>Republic of the Phillippines</t>
  </si>
  <si>
    <t>Province of Pangasinan</t>
  </si>
  <si>
    <t>General Fund</t>
  </si>
  <si>
    <t>For the Year 2016</t>
  </si>
  <si>
    <t>Date</t>
  </si>
  <si>
    <t>Principal</t>
  </si>
  <si>
    <t xml:space="preserve">                          Previous Payment</t>
  </si>
  <si>
    <t>Amount Due</t>
  </si>
  <si>
    <t xml:space="preserve">    Balance of the</t>
  </si>
  <si>
    <t>Creditor</t>
  </si>
  <si>
    <t>Contracted</t>
  </si>
  <si>
    <t>Term</t>
  </si>
  <si>
    <t>Amount</t>
  </si>
  <si>
    <t xml:space="preserve">        Made</t>
  </si>
  <si>
    <t xml:space="preserve"> (Budget Year)*</t>
  </si>
  <si>
    <t xml:space="preserve">        Principal</t>
  </si>
  <si>
    <t>Interest</t>
  </si>
  <si>
    <t>Total</t>
  </si>
  <si>
    <t>Land Bank of the</t>
  </si>
  <si>
    <t>10 years</t>
  </si>
  <si>
    <t xml:space="preserve">    Philippines</t>
  </si>
  <si>
    <t>7 years</t>
  </si>
  <si>
    <t>Dagupan Branch</t>
  </si>
  <si>
    <t>11/2012</t>
  </si>
  <si>
    <t>5 years</t>
  </si>
  <si>
    <t>TOTAL</t>
  </si>
  <si>
    <t>* As of August 31,2016</t>
  </si>
  <si>
    <t>Certified  Correct:</t>
  </si>
  <si>
    <t>ARTURO  V.  SORIANO,CPA</t>
  </si>
  <si>
    <t>FDP Form 8 - Local Disaster Risk Reduction and Management Fund Utilization</t>
  </si>
  <si>
    <t>(COA Form)</t>
  </si>
  <si>
    <t>LOCAL DISASTER RISK REDUCTION AND MANAGEMENT FUND UTILIZATION</t>
  </si>
  <si>
    <t>For The Quarter October to December, 2016</t>
  </si>
  <si>
    <t>LDRRMF</t>
  </si>
  <si>
    <t>Particulars</t>
  </si>
  <si>
    <t>Quick Response</t>
  </si>
  <si>
    <t>Mitigation Fund</t>
  </si>
  <si>
    <t>NDRRMF</t>
  </si>
  <si>
    <t>From Other LGUs</t>
  </si>
  <si>
    <t>From Other Sources</t>
  </si>
  <si>
    <t>Fund (QRF)</t>
  </si>
  <si>
    <t>A. Sources of Funds:</t>
  </si>
  <si>
    <t>Current Appropriation</t>
  </si>
  <si>
    <t>Continuing Appropriation</t>
  </si>
  <si>
    <t>Previous Year's Appropriation transferred to the Special Trust Fund</t>
  </si>
  <si>
    <t>Transfers/Grants</t>
  </si>
  <si>
    <t>Others ( Please specify)</t>
  </si>
  <si>
    <t>Total Funds Available</t>
  </si>
  <si>
    <t>B. Utilization</t>
  </si>
  <si>
    <t>Medicines</t>
  </si>
  <si>
    <t>Medical Supplies</t>
  </si>
  <si>
    <t>Food Supplies</t>
  </si>
  <si>
    <t>Office Supplies</t>
  </si>
  <si>
    <t>Repair of Evacuation Center</t>
  </si>
  <si>
    <t>Disaster Response &amp; Rescu Equipment</t>
  </si>
  <si>
    <t>Institutional/Capacity Development ( Ex. Trainings, environmental assessment &amp; other related activities)</t>
  </si>
  <si>
    <t>Construction of Evacuation Center</t>
  </si>
  <si>
    <t>Equipment</t>
  </si>
  <si>
    <t>Transfer to other LGUs</t>
  </si>
  <si>
    <t>Other Maintenance and Operating Expenses</t>
  </si>
  <si>
    <t>Traveling Expense</t>
  </si>
  <si>
    <t>Training Expense</t>
  </si>
  <si>
    <t>IT Equipment &amp; Software</t>
  </si>
  <si>
    <t>Motor Vehicles</t>
  </si>
  <si>
    <t>Other Machineries and Equipment</t>
  </si>
  <si>
    <t>Watercrafts</t>
  </si>
  <si>
    <t>Other Property, Plant and Equipment</t>
  </si>
  <si>
    <t>Roads, Highways and Bridges</t>
  </si>
  <si>
    <t>Communication Equipment</t>
  </si>
  <si>
    <t>Gasoline, Oil, Lubricants</t>
  </si>
  <si>
    <t>Furniture &amp; Fixtures</t>
  </si>
  <si>
    <t>Donations</t>
  </si>
  <si>
    <t>Repair/Rehabilitation of Public Infrastructures, Roads, Highways and Bridges, etc.</t>
  </si>
  <si>
    <t>Repair &amp; Maintenance- Building &amp; Other Structures</t>
  </si>
  <si>
    <t>Furnitures &amp; Fixtures</t>
  </si>
  <si>
    <t>Repair &amp; Maintenance-Motor Vehicles</t>
  </si>
  <si>
    <t>Total Utilization</t>
  </si>
  <si>
    <t>Unutilized Balance</t>
  </si>
  <si>
    <t xml:space="preserve">I hereby certify that I have reviewed the contents and hereby attest to the veracity and correctness of the data or </t>
  </si>
  <si>
    <t>information containedin this document.</t>
  </si>
  <si>
    <t>FDP Form 11 - SEF Utilization</t>
  </si>
  <si>
    <t>(SEF Budget Accountability Form No. 1)</t>
  </si>
  <si>
    <t>REPORT OF SEF UTILIZATION</t>
  </si>
  <si>
    <t>For the Quarter Ending  December 31, 2016</t>
  </si>
  <si>
    <t xml:space="preserve">Province/City Municipality </t>
  </si>
  <si>
    <t>Pangasinan</t>
  </si>
  <si>
    <t>Receipt from SEF</t>
  </si>
  <si>
    <t>Less:</t>
  </si>
  <si>
    <t>DISBURSEMENTS (broken down by expense class and by object of expenditure)</t>
  </si>
  <si>
    <t>Personal Services</t>
  </si>
  <si>
    <t>-0-</t>
  </si>
  <si>
    <t>Maintenance and Other Operating Expenses</t>
  </si>
  <si>
    <t>Capital Outlay</t>
  </si>
  <si>
    <t>Financial Expenses</t>
  </si>
  <si>
    <t>Sub-total</t>
  </si>
  <si>
    <t>Balance</t>
  </si>
  <si>
    <t>We hereby certify that we have reviewed the</t>
  </si>
  <si>
    <t>contents and hereby attest to the veracity and</t>
  </si>
  <si>
    <t>correctness of the data or information</t>
  </si>
  <si>
    <t>contained in this document.</t>
  </si>
  <si>
    <t xml:space="preserve">               Governor</t>
  </si>
  <si>
    <t>PROVINCE OF PANGASINAN</t>
  </si>
  <si>
    <t>Statement of Condensed Cash Flows</t>
  </si>
  <si>
    <t>GENERAL FUND</t>
  </si>
  <si>
    <t>For the Year Ending Decenber 31,2016</t>
  </si>
  <si>
    <t>Cash Flows from Operating Activities:</t>
  </si>
  <si>
    <t>Cash Inflows:</t>
  </si>
  <si>
    <t>Collection from Taxpayers</t>
  </si>
  <si>
    <t>Share from Internal Revenue Allotment</t>
  </si>
  <si>
    <t>Receipts from business/service income</t>
  </si>
  <si>
    <t>Interest Income</t>
  </si>
  <si>
    <t>Other Receipts</t>
  </si>
  <si>
    <t>Total Cash Inflow</t>
  </si>
  <si>
    <t>Cash Outflows:</t>
  </si>
  <si>
    <t>Payment of expenses</t>
  </si>
  <si>
    <t>Payment to suppliers and creditors</t>
  </si>
  <si>
    <t>Payment to employees</t>
  </si>
  <si>
    <t>Interest  Expenses</t>
  </si>
  <si>
    <t>Other Expenses</t>
  </si>
  <si>
    <t>Total Cash Outflow</t>
  </si>
  <si>
    <t>Net Cas Flows from Operating Activities</t>
  </si>
  <si>
    <t>Cash Flows from Investing Activities:</t>
  </si>
  <si>
    <t>Proceeds from Sale of Investment Property</t>
  </si>
  <si>
    <t>Proceeds from Sale/Disposal of  Property, Plant and Equipment</t>
  </si>
  <si>
    <t>Proceeds from Sale of Biological Assets</t>
  </si>
  <si>
    <t>Proceeds from Insurance claim</t>
  </si>
  <si>
    <t>Investments</t>
  </si>
  <si>
    <t>Collection of Principal on Loans to other Entities</t>
  </si>
  <si>
    <t>Purchase / Construction of Investment Property</t>
  </si>
  <si>
    <t>Purchase  / Construction of Property, Plant and Equipment</t>
  </si>
  <si>
    <t>Purchase of Bearer Biological Assets</t>
  </si>
  <si>
    <t>Grant of Loans</t>
  </si>
  <si>
    <t>Net Cash Flows from Investing Activities</t>
  </si>
  <si>
    <t>Cash Flows from Financing Activities:</t>
  </si>
  <si>
    <t>Proceeds from Loans</t>
  </si>
  <si>
    <t>Payment of Long-Term Liabilities</t>
  </si>
  <si>
    <t>Payment of Loan Amortization</t>
  </si>
  <si>
    <t>Net Cash Flows from Financing Activities</t>
  </si>
  <si>
    <t xml:space="preserve">Total Cash Provided by Operating,Investing and </t>
  </si>
  <si>
    <t>Financing Activities</t>
  </si>
  <si>
    <t>Add:Cash at Beginning of the Year</t>
  </si>
  <si>
    <t>Cash at the End of the Year</t>
  </si>
  <si>
    <t xml:space="preserve"> Certified Correct: </t>
  </si>
  <si>
    <t>FDP Form 6 - Trust Fund Utilization</t>
  </si>
  <si>
    <t>CONSOLIDATED QUARTERLY REPORT ON GOVERNMENT PROJECTS, PROGRAMS or ACTIVITIES</t>
  </si>
  <si>
    <t>FOR THE OCTOBER - DECEMBER QUARTER, CY 2016</t>
  </si>
  <si>
    <r>
      <t xml:space="preserve">Province : </t>
    </r>
    <r>
      <rPr>
        <b/>
        <u/>
        <sz val="11"/>
        <rFont val="Times New Roman"/>
        <family val="1"/>
      </rPr>
      <t>PANGASINAN</t>
    </r>
  </si>
  <si>
    <t>Program or Project</t>
  </si>
  <si>
    <t>Location</t>
  </si>
  <si>
    <t>Total Cost</t>
  </si>
  <si>
    <t>Date Started</t>
  </si>
  <si>
    <t>Target Completion Date</t>
  </si>
  <si>
    <t>Project Status</t>
  </si>
  <si>
    <t>Remarks</t>
  </si>
  <si>
    <t>% of Completion</t>
  </si>
  <si>
    <t>Total Cost Incurred to Date</t>
  </si>
  <si>
    <r>
      <t xml:space="preserve">100% work accomplishment for the </t>
    </r>
    <r>
      <rPr>
        <i/>
        <sz val="11"/>
        <rFont val="Times New Roman"/>
        <family val="1"/>
      </rPr>
      <t>Improvement/Rehabilitation of Urdaneta-Cili Junction Road, Binalonan, Pangasinan</t>
    </r>
  </si>
  <si>
    <t>Urdaneta-Cili Junction Road, Binalonan, Pangasinan</t>
  </si>
  <si>
    <t>fund from the Department of Interior and Local Government</t>
  </si>
  <si>
    <r>
      <t xml:space="preserve">70% work accomplishment for the </t>
    </r>
    <r>
      <rPr>
        <i/>
        <sz val="11"/>
        <rFont val="Times New Roman"/>
        <family val="1"/>
      </rPr>
      <t>Improvement/Rehabilitation/Upgrading of Urbiztondo-San Carlos Road, Urbiztondo, Pangasinan</t>
    </r>
  </si>
  <si>
    <t>Urbiztondo-San Carlos Road, Urbiztondo, Pangasinan</t>
  </si>
  <si>
    <r>
      <t xml:space="preserve">payment of 100% work accomplishment for furnishing labor, materials, equipment and other incidentals necessary for the </t>
    </r>
    <r>
      <rPr>
        <i/>
        <sz val="11"/>
        <rFont val="Times New Roman"/>
        <family val="1"/>
      </rPr>
      <t>CONCRETING of Maniboc-Pangapisan-Sabangan Road, Lingayen, Pangasinan</t>
    </r>
  </si>
  <si>
    <t>Lingayen, Pangasinan</t>
  </si>
  <si>
    <t>fund from the Department Public Works and Highways</t>
  </si>
  <si>
    <r>
      <t xml:space="preserve">payment of 100% work accomplishment for furnishing labor, materials, equipment and other incidentals necessary for the </t>
    </r>
    <r>
      <rPr>
        <i/>
        <sz val="11"/>
        <rFont val="Times New Roman"/>
        <family val="1"/>
      </rPr>
      <t>CONCRETING of Pogo-Diaz Farm-to-Market Road at Bautista, Pangasinan</t>
    </r>
  </si>
  <si>
    <t>Bautista, Pangasinan</t>
  </si>
  <si>
    <t>fund from the Department of Agriculture</t>
  </si>
  <si>
    <r>
      <t xml:space="preserve">payment of 100% work accomplishment for furnishing labor, materials, equipment and other incidentals necessary for the </t>
    </r>
    <r>
      <rPr>
        <i/>
        <sz val="11"/>
        <rFont val="Times New Roman"/>
        <family val="1"/>
      </rPr>
      <t>CONCRETING of Primicias Farm-to-Market Road at Bautista, Pangasinan</t>
    </r>
  </si>
  <si>
    <t>payment of various furnitures and fixtures for use at OPAg Sta. Barbara Field Station</t>
  </si>
  <si>
    <t>Sta. Barbara, Pangasinan</t>
  </si>
  <si>
    <t>payment of 10,416 pcs. Corrugated GI sheets GA No. 26 x 8', given to the 1,150 families affected by typhhon Lando in the province</t>
  </si>
  <si>
    <t>various families in Pangasinan</t>
  </si>
  <si>
    <t>fund from National Housing Authority</t>
  </si>
  <si>
    <t>ARTURO V. SORIANO</t>
  </si>
  <si>
    <t>Governor</t>
  </si>
  <si>
    <t>FDP Form 12- Unliquidated Cash Advances</t>
  </si>
  <si>
    <t>UNLIQUIDATED CASH ADVANCES</t>
  </si>
  <si>
    <t>As of December 31, 2016</t>
  </si>
  <si>
    <t xml:space="preserve">Province, City or Municipality: </t>
  </si>
  <si>
    <t>PANGASINAN</t>
  </si>
  <si>
    <t>Name of Debtor
 (in alphabetical order)</t>
  </si>
  <si>
    <t xml:space="preserve">Amount Balance </t>
  </si>
  <si>
    <t>Date Granted</t>
  </si>
  <si>
    <t>Purpose</t>
  </si>
  <si>
    <t>Current</t>
  </si>
  <si>
    <t>Past Due</t>
  </si>
  <si>
    <t>Less than 30 days</t>
  </si>
  <si>
    <t>31-90 days</t>
  </si>
  <si>
    <t>91-365 days</t>
  </si>
  <si>
    <t>Over 1 year</t>
  </si>
  <si>
    <t>Over 2 years</t>
  </si>
  <si>
    <t>3 years and above</t>
  </si>
  <si>
    <t>Rommel Cardinoza</t>
  </si>
  <si>
    <t>Cornel V. dela Cruz</t>
  </si>
  <si>
    <t>Gerardo R. Santos</t>
  </si>
  <si>
    <t>Aurora L. Bacay</t>
  </si>
  <si>
    <t>Edwin B. Sison</t>
  </si>
  <si>
    <t>Irmina B. Francisco</t>
  </si>
  <si>
    <t xml:space="preserve"> cash advance to defray expenses to be incurred in the conduct of Inter-Town basketball Tournament (1st Pogi Cup 2017)</t>
  </si>
  <si>
    <t>Salvador Vedaña</t>
  </si>
  <si>
    <t>Traveling Expenses</t>
  </si>
  <si>
    <t>Judge Dionisio C. Sison</t>
  </si>
  <si>
    <t>Eugenio G. Ramos</t>
  </si>
  <si>
    <t>BM Eduardo Perez, Sr.</t>
  </si>
  <si>
    <t>BM Rogelio Law</t>
  </si>
  <si>
    <t>Atty. Feliciano M. Bautista</t>
  </si>
  <si>
    <t>Roderick Mina</t>
  </si>
  <si>
    <t>Rodolfo M. Cortez</t>
  </si>
  <si>
    <t>BM Leonardo Caranto</t>
  </si>
  <si>
    <t>Maximu Dulay</t>
  </si>
  <si>
    <t>Federico Victorio</t>
  </si>
  <si>
    <t>Rodolfo Rivera</t>
  </si>
  <si>
    <t>Rodolfo Itchon</t>
  </si>
  <si>
    <t>Rodolfo Rodrigo</t>
  </si>
  <si>
    <t>Narciso Ramos</t>
  </si>
  <si>
    <t>Felipe Santillan</t>
  </si>
  <si>
    <t xml:space="preserve">                Governor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</si>
</sst>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(\P* #,##0.00_);_(\P* \(#,##0.00\);_(\P* &quot;-&quot;??_);_(@_)"/>
    <numFmt numFmtId="165" formatCode="_(\P* #,##0.00_);_(\P* \(#,##0.00\);_(&quot;$&quot;* &quot;-&quot;??_);_(@_)"/>
    <numFmt numFmtId="166" formatCode="_(\P#,##0.00_);_(* \(#,##0.00\);_(* &quot;-&quot;??_);_(@_)"/>
    <numFmt numFmtId="167" formatCode="_(&quot;₱&quot;* #,##0.00_);_(&quot;₱&quot;* \(#,##0.00\);_(&quot;₱&quot;* &quot;-&quot;??_);_(@_)"/>
    <numFmt numFmtId="168" formatCode="_(\P* #,##0.00_);_(* \(#,##0.00\);_(* &quot;-&quot;??_);_(@_)"/>
    <numFmt numFmtId="169" formatCode="mm/dd/yyyy;@"/>
    <numFmt numFmtId="170" formatCode="mm/dd/yy;@"/>
    <numFmt numFmtId="171" formatCode="_(\P* #,##0.00_);_(&quot;$&quot;* \(#,##0.00\);_(&quot;$&quot;* &quot;-&quot;??_);_(@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1"/>
      <name val="Cambria"/>
      <family val="1"/>
      <scheme val="major"/>
    </font>
    <font>
      <sz val="10"/>
      <name val="Franklin Gothic Medium Cond"/>
      <family val="2"/>
    </font>
    <font>
      <i/>
      <sz val="11"/>
      <name val="Cambria"/>
      <family val="1"/>
      <scheme val="major"/>
    </font>
    <font>
      <sz val="9"/>
      <name val="Cambria"/>
      <family val="1"/>
      <scheme val="major"/>
    </font>
    <font>
      <sz val="12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423">
    <xf numFmtId="0" fontId="0" fillId="0" borderId="0" xfId="0"/>
    <xf numFmtId="0" fontId="2" fillId="0" borderId="0" xfId="0" applyFont="1"/>
    <xf numFmtId="0" fontId="2" fillId="0" borderId="5" xfId="0" applyFont="1" applyBorder="1" applyAlignment="1">
      <alignment horizontal="center" vertical="center" wrapText="1"/>
    </xf>
    <xf numFmtId="0" fontId="3" fillId="0" borderId="2" xfId="0" applyFont="1" applyBorder="1"/>
    <xf numFmtId="0" fontId="2" fillId="0" borderId="6" xfId="0" applyFont="1" applyBorder="1"/>
    <xf numFmtId="0" fontId="2" fillId="0" borderId="3" xfId="0" applyFont="1" applyBorder="1"/>
    <xf numFmtId="0" fontId="4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wrapText="1"/>
    </xf>
    <xf numFmtId="43" fontId="4" fillId="0" borderId="5" xfId="3" applyFont="1" applyBorder="1" applyAlignment="1">
      <alignment vertical="center"/>
    </xf>
    <xf numFmtId="43" fontId="4" fillId="0" borderId="5" xfId="1" applyFont="1" applyBorder="1" applyAlignment="1">
      <alignment vertical="center"/>
    </xf>
    <xf numFmtId="9" fontId="4" fillId="0" borderId="5" xfId="1" applyNumberFormat="1" applyFont="1" applyBorder="1" applyAlignment="1">
      <alignment horizontal="center" vertical="center"/>
    </xf>
    <xf numFmtId="14" fontId="6" fillId="2" borderId="3" xfId="4" applyNumberFormat="1" applyFont="1" applyFill="1" applyBorder="1" applyAlignment="1">
      <alignment horizontal="center" vertical="center"/>
    </xf>
    <xf numFmtId="0" fontId="6" fillId="2" borderId="5" xfId="4" applyFont="1" applyFill="1" applyBorder="1" applyAlignment="1">
      <alignment horizontal="center" vertical="center" wrapText="1"/>
    </xf>
    <xf numFmtId="0" fontId="6" fillId="2" borderId="5" xfId="4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43" fontId="6" fillId="2" borderId="5" xfId="3" applyFont="1" applyFill="1" applyBorder="1" applyAlignment="1">
      <alignment vertical="center"/>
    </xf>
    <xf numFmtId="14" fontId="6" fillId="2" borderId="4" xfId="3" applyNumberFormat="1" applyFont="1" applyFill="1" applyBorder="1" applyAlignment="1">
      <alignment horizontal="center" vertical="center" wrapText="1"/>
    </xf>
    <xf numFmtId="14" fontId="6" fillId="2" borderId="5" xfId="3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6" fillId="0" borderId="5" xfId="4" applyFont="1" applyBorder="1" applyAlignment="1">
      <alignment vertical="center" wrapText="1"/>
    </xf>
    <xf numFmtId="43" fontId="6" fillId="0" borderId="5" xfId="3" applyFont="1" applyBorder="1" applyAlignment="1">
      <alignment vertical="center"/>
    </xf>
    <xf numFmtId="0" fontId="6" fillId="0" borderId="7" xfId="5" applyFont="1" applyBorder="1" applyAlignment="1">
      <alignment horizontal="center" vertical="center"/>
    </xf>
    <xf numFmtId="0" fontId="6" fillId="0" borderId="5" xfId="4" applyFont="1" applyBorder="1" applyAlignment="1">
      <alignment horizontal="left" vertical="center" wrapText="1"/>
    </xf>
    <xf numFmtId="0" fontId="6" fillId="0" borderId="5" xfId="5" applyFont="1" applyBorder="1" applyAlignment="1">
      <alignment horizontal="center"/>
    </xf>
    <xf numFmtId="0" fontId="6" fillId="0" borderId="2" xfId="4" applyFont="1" applyBorder="1" applyAlignment="1">
      <alignment horizontal="center" vertical="center" wrapText="1"/>
    </xf>
    <xf numFmtId="43" fontId="6" fillId="2" borderId="5" xfId="3" applyFont="1" applyFill="1" applyBorder="1" applyAlignment="1">
      <alignment horizontal="center" vertical="center" wrapText="1"/>
    </xf>
    <xf numFmtId="14" fontId="6" fillId="2" borderId="5" xfId="3" quotePrefix="1" applyNumberFormat="1" applyFont="1" applyFill="1" applyBorder="1" applyAlignment="1">
      <alignment horizontal="center" vertical="center" wrapText="1"/>
    </xf>
    <xf numFmtId="9" fontId="7" fillId="0" borderId="5" xfId="3" applyNumberFormat="1" applyFont="1" applyBorder="1" applyAlignment="1">
      <alignment horizontal="center" vertical="center"/>
    </xf>
    <xf numFmtId="0" fontId="6" fillId="0" borderId="5" xfId="4" applyFont="1" applyBorder="1" applyAlignment="1">
      <alignment horizontal="center" vertical="center" wrapText="1"/>
    </xf>
    <xf numFmtId="9" fontId="6" fillId="0" borderId="5" xfId="3" applyNumberFormat="1" applyFont="1" applyBorder="1" applyAlignment="1">
      <alignment horizontal="center" vertical="center"/>
    </xf>
    <xf numFmtId="43" fontId="6" fillId="3" borderId="5" xfId="3" applyNumberFormat="1" applyFont="1" applyFill="1" applyBorder="1" applyAlignment="1">
      <alignment vertical="center"/>
    </xf>
    <xf numFmtId="14" fontId="6" fillId="0" borderId="5" xfId="3" applyNumberFormat="1" applyFont="1" applyBorder="1" applyAlignment="1">
      <alignment horizontal="center" vertical="center" wrapText="1"/>
    </xf>
    <xf numFmtId="164" fontId="6" fillId="0" borderId="5" xfId="5" applyNumberFormat="1" applyFont="1" applyBorder="1" applyAlignment="1">
      <alignment vertical="center"/>
    </xf>
    <xf numFmtId="0" fontId="3" fillId="0" borderId="5" xfId="0" applyFont="1" applyBorder="1"/>
    <xf numFmtId="0" fontId="2" fillId="0" borderId="5" xfId="0" applyFont="1" applyBorder="1"/>
    <xf numFmtId="0" fontId="8" fillId="0" borderId="8" xfId="5" applyFont="1" applyBorder="1" applyAlignment="1">
      <alignment horizontal="left" vertical="center"/>
    </xf>
    <xf numFmtId="0" fontId="8" fillId="0" borderId="0" xfId="0" applyFont="1"/>
    <xf numFmtId="0" fontId="6" fillId="2" borderId="5" xfId="4" applyFont="1" applyFill="1" applyBorder="1" applyAlignment="1">
      <alignment vertical="center" wrapText="1"/>
    </xf>
    <xf numFmtId="43" fontId="6" fillId="0" borderId="5" xfId="7" applyFont="1" applyFill="1" applyBorder="1" applyAlignment="1">
      <alignment vertical="center"/>
    </xf>
    <xf numFmtId="43" fontId="6" fillId="0" borderId="5" xfId="1" applyFont="1" applyFill="1" applyBorder="1" applyAlignment="1">
      <alignment horizontal="center" vertical="center"/>
    </xf>
    <xf numFmtId="9" fontId="9" fillId="0" borderId="5" xfId="2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left" vertical="center" wrapText="1"/>
    </xf>
    <xf numFmtId="0" fontId="6" fillId="2" borderId="1" xfId="4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43" fontId="1" fillId="0" borderId="5" xfId="1" applyFont="1" applyBorder="1" applyAlignment="1">
      <alignment vertical="center"/>
    </xf>
    <xf numFmtId="9" fontId="1" fillId="0" borderId="5" xfId="2" applyFont="1" applyBorder="1" applyAlignment="1">
      <alignment vertical="center"/>
    </xf>
    <xf numFmtId="43" fontId="6" fillId="3" borderId="5" xfId="8" applyNumberFormat="1" applyFont="1" applyFill="1" applyBorder="1" applyAlignment="1">
      <alignment vertical="center"/>
    </xf>
    <xf numFmtId="0" fontId="0" fillId="0" borderId="4" xfId="0" applyBorder="1" applyAlignment="1">
      <alignment vertical="center" wrapText="1"/>
    </xf>
    <xf numFmtId="9" fontId="9" fillId="0" borderId="5" xfId="2" applyFont="1" applyBorder="1" applyAlignment="1">
      <alignment horizontal="center" vertical="center"/>
    </xf>
    <xf numFmtId="0" fontId="0" fillId="0" borderId="5" xfId="0" applyFill="1" applyBorder="1" applyAlignment="1">
      <alignment vertical="center" wrapText="1"/>
    </xf>
    <xf numFmtId="43" fontId="0" fillId="0" borderId="5" xfId="1" applyFont="1" applyFill="1" applyBorder="1" applyAlignment="1">
      <alignment vertical="center"/>
    </xf>
    <xf numFmtId="0" fontId="7" fillId="0" borderId="6" xfId="4" applyFont="1" applyBorder="1" applyAlignment="1">
      <alignment horizontal="center" vertical="center" wrapText="1"/>
    </xf>
    <xf numFmtId="0" fontId="8" fillId="0" borderId="9" xfId="5" applyFont="1" applyBorder="1" applyAlignment="1">
      <alignment horizontal="left" vertical="center"/>
    </xf>
    <xf numFmtId="43" fontId="6" fillId="0" borderId="5" xfId="3" applyFont="1" applyFill="1" applyBorder="1" applyAlignment="1">
      <alignment vertical="center"/>
    </xf>
    <xf numFmtId="9" fontId="6" fillId="2" borderId="5" xfId="3" applyNumberFormat="1" applyFont="1" applyFill="1" applyBorder="1" applyAlignment="1">
      <alignment horizontal="center" vertical="center"/>
    </xf>
    <xf numFmtId="9" fontId="6" fillId="2" borderId="5" xfId="3" applyNumberFormat="1" applyFont="1" applyFill="1" applyBorder="1" applyAlignment="1">
      <alignment horizontal="center" vertical="center" wrapText="1"/>
    </xf>
    <xf numFmtId="0" fontId="8" fillId="0" borderId="5" xfId="5" applyFont="1" applyBorder="1" applyAlignment="1">
      <alignment horizontal="left" vertical="center"/>
    </xf>
    <xf numFmtId="0" fontId="6" fillId="0" borderId="5" xfId="4" applyFont="1" applyFill="1" applyBorder="1" applyAlignment="1">
      <alignment vertical="center" wrapText="1"/>
    </xf>
    <xf numFmtId="0" fontId="6" fillId="0" borderId="5" xfId="4" applyFont="1" applyFill="1" applyBorder="1" applyAlignment="1">
      <alignment horizontal="left" vertical="center" wrapText="1"/>
    </xf>
    <xf numFmtId="0" fontId="6" fillId="0" borderId="5" xfId="4" applyFont="1" applyFill="1" applyBorder="1" applyAlignment="1">
      <alignment horizontal="center" vertical="center" wrapText="1"/>
    </xf>
    <xf numFmtId="43" fontId="1" fillId="0" borderId="5" xfId="1" applyFont="1" applyFill="1" applyBorder="1" applyAlignment="1">
      <alignment vertical="center"/>
    </xf>
    <xf numFmtId="14" fontId="6" fillId="2" borderId="0" xfId="3" quotePrefix="1" applyNumberFormat="1" applyFont="1" applyFill="1" applyBorder="1" applyAlignment="1">
      <alignment horizontal="center" vertical="center" wrapText="1"/>
    </xf>
    <xf numFmtId="43" fontId="6" fillId="0" borderId="5" xfId="1" applyFont="1" applyFill="1" applyBorder="1" applyAlignment="1">
      <alignment vertical="center"/>
    </xf>
    <xf numFmtId="43" fontId="6" fillId="0" borderId="5" xfId="1" applyFont="1" applyBorder="1" applyAlignment="1">
      <alignment vertical="center"/>
    </xf>
    <xf numFmtId="43" fontId="2" fillId="0" borderId="5" xfId="1" applyFont="1" applyBorder="1"/>
    <xf numFmtId="0" fontId="4" fillId="0" borderId="5" xfId="0" applyFont="1" applyFill="1" applyBorder="1" applyAlignment="1">
      <alignment horizontal="center" vertical="center" wrapText="1"/>
    </xf>
    <xf numFmtId="43" fontId="4" fillId="0" borderId="5" xfId="1" applyFont="1" applyFill="1" applyBorder="1" applyAlignment="1">
      <alignment vertical="center"/>
    </xf>
    <xf numFmtId="0" fontId="2" fillId="0" borderId="0" xfId="0" applyFont="1" applyFill="1"/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/>
    <xf numFmtId="43" fontId="2" fillId="0" borderId="5" xfId="1" applyFont="1" applyFill="1" applyBorder="1"/>
    <xf numFmtId="0" fontId="2" fillId="0" borderId="0" xfId="0" applyFont="1" applyAlignment="1">
      <alignment horizontal="center"/>
    </xf>
    <xf numFmtId="14" fontId="4" fillId="0" borderId="5" xfId="1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43" fontId="10" fillId="0" borderId="5" xfId="1" applyFont="1" applyFill="1" applyBorder="1" applyAlignment="1">
      <alignment horizontal="center" vertical="center"/>
    </xf>
    <xf numFmtId="9" fontId="10" fillId="0" borderId="5" xfId="2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horizontal="left" vertical="center" wrapText="1"/>
    </xf>
    <xf numFmtId="0" fontId="10" fillId="0" borderId="5" xfId="4" applyFont="1" applyFill="1" applyBorder="1" applyAlignment="1">
      <alignment horizontal="center" vertical="center" wrapText="1"/>
    </xf>
    <xf numFmtId="0" fontId="10" fillId="2" borderId="5" xfId="4" applyFont="1" applyFill="1" applyBorder="1" applyAlignment="1">
      <alignment horizontal="center" vertical="center" wrapText="1"/>
    </xf>
    <xf numFmtId="0" fontId="10" fillId="2" borderId="5" xfId="4" applyFont="1" applyFill="1" applyBorder="1" applyAlignment="1">
      <alignment horizontal="left" vertical="center" wrapText="1"/>
    </xf>
    <xf numFmtId="43" fontId="10" fillId="0" borderId="5" xfId="7" applyFont="1" applyFill="1" applyBorder="1" applyAlignment="1">
      <alignment vertical="center"/>
    </xf>
    <xf numFmtId="0" fontId="10" fillId="0" borderId="1" xfId="4" applyFont="1" applyFill="1" applyBorder="1" applyAlignment="1">
      <alignment horizontal="left" vertical="center" wrapText="1"/>
    </xf>
    <xf numFmtId="0" fontId="10" fillId="2" borderId="1" xfId="4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 wrapText="1"/>
    </xf>
    <xf numFmtId="43" fontId="2" fillId="0" borderId="5" xfId="1" applyFont="1" applyFill="1" applyBorder="1" applyAlignment="1">
      <alignment vertical="center"/>
    </xf>
    <xf numFmtId="43" fontId="10" fillId="3" borderId="5" xfId="3" applyNumberFormat="1" applyFont="1" applyFill="1" applyBorder="1" applyAlignment="1">
      <alignment vertical="center"/>
    </xf>
    <xf numFmtId="0" fontId="10" fillId="0" borderId="7" xfId="5" applyFont="1" applyBorder="1" applyAlignment="1">
      <alignment horizontal="center" vertical="center"/>
    </xf>
    <xf numFmtId="14" fontId="10" fillId="2" borderId="0" xfId="3" quotePrefix="1" applyNumberFormat="1" applyFont="1" applyFill="1" applyBorder="1" applyAlignment="1">
      <alignment horizontal="center" vertical="center" wrapText="1"/>
    </xf>
    <xf numFmtId="9" fontId="2" fillId="0" borderId="5" xfId="2" applyFont="1" applyFill="1" applyBorder="1" applyAlignment="1">
      <alignment horizontal="center" vertical="center"/>
    </xf>
    <xf numFmtId="0" fontId="10" fillId="0" borderId="7" xfId="5" applyFont="1" applyFill="1" applyBorder="1" applyAlignment="1">
      <alignment horizontal="center" vertical="center"/>
    </xf>
    <xf numFmtId="14" fontId="10" fillId="0" borderId="0" xfId="3" quotePrefix="1" applyNumberFormat="1" applyFont="1" applyFill="1" applyBorder="1" applyAlignment="1">
      <alignment horizontal="center" vertical="center" wrapText="1"/>
    </xf>
    <xf numFmtId="43" fontId="10" fillId="0" borderId="5" xfId="1" applyFont="1" applyFill="1" applyBorder="1" applyAlignment="1">
      <alignment vertical="center"/>
    </xf>
    <xf numFmtId="0" fontId="10" fillId="2" borderId="8" xfId="4" applyFont="1" applyFill="1" applyBorder="1" applyAlignment="1">
      <alignment horizontal="center" vertical="center" wrapText="1"/>
    </xf>
    <xf numFmtId="0" fontId="10" fillId="2" borderId="8" xfId="4" applyFont="1" applyFill="1" applyBorder="1" applyAlignment="1">
      <alignment horizontal="left" vertical="center" wrapText="1"/>
    </xf>
    <xf numFmtId="14" fontId="10" fillId="2" borderId="4" xfId="3" applyNumberFormat="1" applyFont="1" applyFill="1" applyBorder="1" applyAlignment="1">
      <alignment horizontal="center" vertical="center" wrapText="1"/>
    </xf>
    <xf numFmtId="0" fontId="10" fillId="0" borderId="5" xfId="4" applyFont="1" applyBorder="1" applyAlignment="1">
      <alignment horizontal="left" vertical="center" wrapText="1"/>
    </xf>
    <xf numFmtId="9" fontId="2" fillId="0" borderId="5" xfId="2" applyFont="1" applyFill="1" applyBorder="1" applyAlignment="1">
      <alignment vertical="center"/>
    </xf>
    <xf numFmtId="14" fontId="2" fillId="0" borderId="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2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22" xfId="0" applyFont="1" applyBorder="1"/>
    <xf numFmtId="0" fontId="10" fillId="0" borderId="23" xfId="4" applyFont="1" applyFill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43" fontId="10" fillId="0" borderId="24" xfId="1" applyFont="1" applyFill="1" applyBorder="1" applyAlignment="1">
      <alignment horizontal="center" vertical="center"/>
    </xf>
    <xf numFmtId="14" fontId="4" fillId="0" borderId="24" xfId="1" applyNumberFormat="1" applyFont="1" applyBorder="1" applyAlignment="1">
      <alignment horizontal="center" vertical="center"/>
    </xf>
    <xf numFmtId="9" fontId="10" fillId="0" borderId="24" xfId="2" applyFont="1" applyFill="1" applyBorder="1" applyAlignment="1">
      <alignment horizontal="center" vertical="center"/>
    </xf>
    <xf numFmtId="43" fontId="4" fillId="0" borderId="24" xfId="1" applyFont="1" applyBorder="1" applyAlignment="1">
      <alignment vertical="center"/>
    </xf>
    <xf numFmtId="14" fontId="10" fillId="2" borderId="25" xfId="3" applyNumberFormat="1" applyFont="1" applyFill="1" applyBorder="1" applyAlignment="1">
      <alignment horizontal="center" vertical="center" wrapText="1"/>
    </xf>
    <xf numFmtId="0" fontId="10" fillId="0" borderId="26" xfId="4" applyFont="1" applyFill="1" applyBorder="1" applyAlignment="1">
      <alignment vertical="center" wrapText="1"/>
    </xf>
    <xf numFmtId="14" fontId="10" fillId="2" borderId="27" xfId="3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vertical="center" wrapText="1"/>
    </xf>
    <xf numFmtId="0" fontId="4" fillId="0" borderId="26" xfId="5" applyFont="1" applyBorder="1" applyAlignment="1">
      <alignment horizontal="left" vertical="center" wrapText="1"/>
    </xf>
    <xf numFmtId="0" fontId="2" fillId="0" borderId="26" xfId="0" applyFont="1" applyBorder="1" applyAlignment="1">
      <alignment wrapText="1"/>
    </xf>
    <xf numFmtId="0" fontId="2" fillId="0" borderId="26" xfId="0" applyFont="1" applyBorder="1" applyAlignment="1">
      <alignment vertical="center" wrapText="1"/>
    </xf>
    <xf numFmtId="0" fontId="2" fillId="0" borderId="26" xfId="0" applyFont="1" applyBorder="1" applyAlignment="1">
      <alignment horizontal="left" vertical="center" wrapText="1"/>
    </xf>
    <xf numFmtId="0" fontId="3" fillId="0" borderId="26" xfId="0" applyFont="1" applyBorder="1"/>
    <xf numFmtId="0" fontId="2" fillId="0" borderId="27" xfId="0" applyFont="1" applyBorder="1"/>
    <xf numFmtId="0" fontId="2" fillId="0" borderId="26" xfId="0" applyFont="1" applyBorder="1" applyAlignment="1">
      <alignment horizontal="left" wrapText="1"/>
    </xf>
    <xf numFmtId="0" fontId="2" fillId="0" borderId="26" xfId="0" applyFont="1" applyFill="1" applyBorder="1" applyAlignment="1">
      <alignment wrapText="1"/>
    </xf>
    <xf numFmtId="0" fontId="10" fillId="0" borderId="26" xfId="0" applyFont="1" applyFill="1" applyBorder="1" applyAlignment="1">
      <alignment vertical="center" wrapText="1"/>
    </xf>
    <xf numFmtId="0" fontId="2" fillId="0" borderId="27" xfId="0" applyFont="1" applyFill="1" applyBorder="1"/>
    <xf numFmtId="0" fontId="2" fillId="0" borderId="28" xfId="0" applyFont="1" applyFill="1" applyBorder="1" applyAlignment="1">
      <alignment vertical="center" wrapText="1"/>
    </xf>
    <xf numFmtId="0" fontId="2" fillId="0" borderId="10" xfId="0" applyFont="1" applyFill="1" applyBorder="1"/>
    <xf numFmtId="43" fontId="2" fillId="0" borderId="10" xfId="1" applyFont="1" applyFill="1" applyBorder="1" applyAlignment="1">
      <alignment vertical="center"/>
    </xf>
    <xf numFmtId="9" fontId="10" fillId="0" borderId="10" xfId="2" applyFont="1" applyFill="1" applyBorder="1" applyAlignment="1">
      <alignment horizontal="center" vertical="center"/>
    </xf>
    <xf numFmtId="14" fontId="10" fillId="2" borderId="29" xfId="3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0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43" fontId="4" fillId="0" borderId="5" xfId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3" fontId="4" fillId="0" borderId="5" xfId="1" applyFont="1" applyFill="1" applyBorder="1" applyAlignment="1">
      <alignment horizontal="center" vertical="center"/>
    </xf>
    <xf numFmtId="43" fontId="4" fillId="0" borderId="10" xfId="1" applyFont="1" applyBorder="1" applyAlignment="1">
      <alignment horizontal="center" vertical="center"/>
    </xf>
    <xf numFmtId="0" fontId="5" fillId="0" borderId="0" xfId="0" applyFont="1"/>
    <xf numFmtId="0" fontId="15" fillId="0" borderId="0" xfId="0" applyFont="1" applyAlignment="1">
      <alignment horizontal="center"/>
    </xf>
    <xf numFmtId="0" fontId="0" fillId="0" borderId="0" xfId="0" applyBorder="1"/>
    <xf numFmtId="43" fontId="0" fillId="0" borderId="0" xfId="0" applyNumberFormat="1" applyBorder="1"/>
    <xf numFmtId="0" fontId="0" fillId="0" borderId="1" xfId="0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8" xfId="0" applyFont="1" applyBorder="1" applyAlignment="1"/>
    <xf numFmtId="0" fontId="16" fillId="0" borderId="9" xfId="0" applyFont="1" applyBorder="1" applyAlignment="1"/>
    <xf numFmtId="0" fontId="16" fillId="0" borderId="30" xfId="0" applyFont="1" applyBorder="1" applyAlignment="1"/>
    <xf numFmtId="0" fontId="16" fillId="0" borderId="8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1" xfId="0" applyFont="1" applyBorder="1" applyAlignment="1"/>
    <xf numFmtId="0" fontId="0" fillId="0" borderId="21" xfId="0" applyBorder="1"/>
    <xf numFmtId="0" fontId="16" fillId="0" borderId="31" xfId="0" applyFont="1" applyBorder="1" applyAlignment="1">
      <alignment horizontal="center"/>
    </xf>
    <xf numFmtId="0" fontId="16" fillId="0" borderId="7" xfId="0" applyFont="1" applyBorder="1"/>
    <xf numFmtId="0" fontId="16" fillId="0" borderId="32" xfId="0" applyFont="1" applyBorder="1"/>
    <xf numFmtId="0" fontId="16" fillId="0" borderId="33" xfId="0" applyFont="1" applyBorder="1"/>
    <xf numFmtId="0" fontId="16" fillId="0" borderId="7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31" xfId="0" applyFont="1" applyBorder="1" applyAlignment="1"/>
    <xf numFmtId="0" fontId="0" fillId="0" borderId="4" xfId="0" applyBorder="1"/>
    <xf numFmtId="0" fontId="16" fillId="0" borderId="7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5" fillId="0" borderId="4" xfId="0" applyFont="1" applyBorder="1"/>
    <xf numFmtId="1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43" fontId="0" fillId="0" borderId="5" xfId="1" applyFont="1" applyBorder="1" applyAlignment="1">
      <alignment horizontal="right"/>
    </xf>
    <xf numFmtId="43" fontId="5" fillId="0" borderId="33" xfId="1" applyFont="1" applyBorder="1" applyAlignment="1">
      <alignment horizontal="center"/>
    </xf>
    <xf numFmtId="43" fontId="5" fillId="0" borderId="32" xfId="1" applyFont="1" applyBorder="1" applyAlignment="1">
      <alignment horizontal="center"/>
    </xf>
    <xf numFmtId="43" fontId="5" fillId="0" borderId="2" xfId="1" applyFont="1" applyBorder="1" applyAlignment="1">
      <alignment horizontal="center"/>
    </xf>
    <xf numFmtId="43" fontId="16" fillId="0" borderId="4" xfId="0" applyNumberFormat="1" applyFont="1" applyBorder="1" applyAlignment="1">
      <alignment horizontal="center"/>
    </xf>
    <xf numFmtId="43" fontId="0" fillId="0" borderId="21" xfId="0" applyNumberFormat="1" applyBorder="1"/>
    <xf numFmtId="0" fontId="0" fillId="0" borderId="5" xfId="0" applyBorder="1"/>
    <xf numFmtId="43" fontId="5" fillId="0" borderId="5" xfId="1" applyFont="1" applyBorder="1" applyAlignment="1">
      <alignment horizontal="right"/>
    </xf>
    <xf numFmtId="0" fontId="5" fillId="0" borderId="5" xfId="0" applyFont="1" applyBorder="1"/>
    <xf numFmtId="14" fontId="0" fillId="0" borderId="5" xfId="0" quotePrefix="1" applyNumberFormat="1" applyBorder="1" applyAlignment="1">
      <alignment horizontal="center"/>
    </xf>
    <xf numFmtId="43" fontId="0" fillId="0" borderId="5" xfId="1" applyFont="1" applyBorder="1"/>
    <xf numFmtId="14" fontId="0" fillId="0" borderId="1" xfId="0" applyNumberFormat="1" applyBorder="1" applyAlignment="1">
      <alignment horizontal="center"/>
    </xf>
    <xf numFmtId="43" fontId="0" fillId="0" borderId="1" xfId="1" applyFont="1" applyBorder="1" applyAlignment="1">
      <alignment horizontal="right"/>
    </xf>
    <xf numFmtId="0" fontId="0" fillId="0" borderId="1" xfId="0" applyBorder="1"/>
    <xf numFmtId="43" fontId="5" fillId="0" borderId="1" xfId="0" applyNumberFormat="1" applyFont="1" applyBorder="1" applyAlignment="1">
      <alignment horizontal="right"/>
    </xf>
    <xf numFmtId="43" fontId="5" fillId="0" borderId="5" xfId="0" applyNumberFormat="1" applyFont="1" applyBorder="1" applyAlignment="1">
      <alignment horizontal="right"/>
    </xf>
    <xf numFmtId="0" fontId="0" fillId="0" borderId="2" xfId="0" applyBorder="1"/>
    <xf numFmtId="0" fontId="16" fillId="0" borderId="6" xfId="0" applyFont="1" applyBorder="1"/>
    <xf numFmtId="0" fontId="0" fillId="0" borderId="6" xfId="0" applyBorder="1"/>
    <xf numFmtId="43" fontId="16" fillId="0" borderId="5" xfId="0" applyNumberFormat="1" applyFont="1" applyBorder="1" applyAlignment="1">
      <alignment horizontal="right"/>
    </xf>
    <xf numFmtId="43" fontId="16" fillId="0" borderId="4" xfId="0" applyNumberFormat="1" applyFont="1" applyBorder="1" applyAlignment="1">
      <alignment horizontal="right"/>
    </xf>
    <xf numFmtId="43" fontId="0" fillId="0" borderId="0" xfId="1" applyFont="1"/>
    <xf numFmtId="43" fontId="0" fillId="0" borderId="0" xfId="0" applyNumberFormat="1"/>
    <xf numFmtId="43" fontId="1" fillId="0" borderId="0" xfId="9" applyFont="1" applyBorder="1" applyAlignment="1">
      <alignment horizontal="center" vertical="center"/>
    </xf>
    <xf numFmtId="0" fontId="16" fillId="0" borderId="0" xfId="0" applyFont="1"/>
    <xf numFmtId="0" fontId="17" fillId="0" borderId="0" xfId="0" applyFont="1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4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vertical="center"/>
    </xf>
    <xf numFmtId="0" fontId="19" fillId="0" borderId="5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9" fontId="19" fillId="0" borderId="5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vertical="center" wrapText="1"/>
    </xf>
    <xf numFmtId="43" fontId="18" fillId="0" borderId="5" xfId="1" applyFont="1" applyFill="1" applyBorder="1" applyAlignment="1">
      <alignment vertical="center"/>
    </xf>
    <xf numFmtId="0" fontId="21" fillId="0" borderId="5" xfId="0" applyFont="1" applyFill="1" applyBorder="1" applyAlignment="1">
      <alignment vertical="center" wrapText="1"/>
    </xf>
    <xf numFmtId="43" fontId="21" fillId="0" borderId="5" xfId="1" applyFont="1" applyFill="1" applyBorder="1" applyAlignment="1">
      <alignment vertical="center"/>
    </xf>
    <xf numFmtId="43" fontId="21" fillId="0" borderId="5" xfId="1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vertical="center"/>
    </xf>
    <xf numFmtId="43" fontId="21" fillId="0" borderId="0" xfId="1" applyFont="1" applyFill="1" applyBorder="1" applyAlignment="1">
      <alignment vertical="center"/>
    </xf>
    <xf numFmtId="43" fontId="18" fillId="0" borderId="5" xfId="0" applyNumberFormat="1" applyFont="1" applyFill="1" applyBorder="1" applyAlignment="1">
      <alignment vertical="center"/>
    </xf>
    <xf numFmtId="0" fontId="18" fillId="0" borderId="34" xfId="0" applyFont="1" applyFill="1" applyBorder="1" applyAlignment="1">
      <alignment vertical="center" wrapText="1"/>
    </xf>
    <xf numFmtId="43" fontId="18" fillId="0" borderId="34" xfId="0" applyNumberFormat="1" applyFont="1" applyFill="1" applyBorder="1" applyAlignment="1">
      <alignment vertical="center"/>
    </xf>
    <xf numFmtId="43" fontId="18" fillId="0" borderId="34" xfId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43" fontId="21" fillId="0" borderId="0" xfId="0" applyNumberFormat="1" applyFont="1" applyFill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11" fillId="0" borderId="0" xfId="0" applyFont="1" applyAlignment="1"/>
    <xf numFmtId="0" fontId="23" fillId="0" borderId="0" xfId="0" applyFont="1"/>
    <xf numFmtId="165" fontId="2" fillId="0" borderId="0" xfId="0" quotePrefix="1" applyNumberFormat="1" applyFont="1"/>
    <xf numFmtId="0" fontId="2" fillId="0" borderId="32" xfId="0" applyFont="1" applyBorder="1"/>
    <xf numFmtId="4" fontId="2" fillId="0" borderId="32" xfId="0" quotePrefix="1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166" fontId="2" fillId="0" borderId="32" xfId="1" quotePrefix="1" applyNumberFormat="1" applyFont="1" applyBorder="1"/>
    <xf numFmtId="165" fontId="11" fillId="0" borderId="35" xfId="1" applyNumberFormat="1" applyFont="1" applyBorder="1"/>
    <xf numFmtId="165" fontId="2" fillId="0" borderId="0" xfId="1" applyNumberFormat="1" applyFont="1" applyBorder="1"/>
    <xf numFmtId="0" fontId="11" fillId="0" borderId="0" xfId="0" applyFont="1"/>
    <xf numFmtId="0" fontId="24" fillId="0" borderId="0" xfId="0" applyFont="1"/>
    <xf numFmtId="0" fontId="25" fillId="0" borderId="0" xfId="5" applyFont="1" applyAlignment="1">
      <alignment horizontal="center"/>
    </xf>
    <xf numFmtId="43" fontId="26" fillId="0" borderId="0" xfId="10" applyFont="1"/>
    <xf numFmtId="0" fontId="26" fillId="0" borderId="0" xfId="5" applyFont="1"/>
    <xf numFmtId="0" fontId="26" fillId="0" borderId="0" xfId="5" applyFont="1" applyAlignment="1">
      <alignment horizontal="center"/>
    </xf>
    <xf numFmtId="0" fontId="25" fillId="0" borderId="0" xfId="5" applyFont="1"/>
    <xf numFmtId="0" fontId="27" fillId="0" borderId="0" xfId="5" applyFont="1"/>
    <xf numFmtId="167" fontId="26" fillId="0" borderId="0" xfId="10" applyNumberFormat="1" applyFont="1"/>
    <xf numFmtId="43" fontId="26" fillId="0" borderId="32" xfId="10" applyFont="1" applyBorder="1"/>
    <xf numFmtId="43" fontId="25" fillId="0" borderId="6" xfId="10" applyFont="1" applyBorder="1"/>
    <xf numFmtId="167" fontId="25" fillId="0" borderId="6" xfId="10" applyNumberFormat="1" applyFont="1" applyBorder="1"/>
    <xf numFmtId="43" fontId="25" fillId="0" borderId="0" xfId="10" applyFont="1"/>
    <xf numFmtId="43" fontId="26" fillId="0" borderId="0" xfId="5" applyNumberFormat="1" applyFont="1"/>
    <xf numFmtId="0" fontId="26" fillId="0" borderId="0" xfId="5" applyFont="1" applyAlignment="1">
      <alignment wrapText="1"/>
    </xf>
    <xf numFmtId="0" fontId="28" fillId="0" borderId="0" xfId="11" applyFont="1"/>
    <xf numFmtId="0" fontId="15" fillId="0" borderId="0" xfId="11" applyFont="1"/>
    <xf numFmtId="43" fontId="28" fillId="0" borderId="0" xfId="11" applyNumberFormat="1" applyFont="1"/>
    <xf numFmtId="167" fontId="25" fillId="0" borderId="35" xfId="10" applyNumberFormat="1" applyFont="1" applyBorder="1"/>
    <xf numFmtId="168" fontId="25" fillId="0" borderId="0" xfId="10" applyNumberFormat="1" applyFont="1" applyBorder="1"/>
    <xf numFmtId="0" fontId="29" fillId="0" borderId="0" xfId="0" applyFont="1" applyFill="1"/>
    <xf numFmtId="0" fontId="28" fillId="0" borderId="0" xfId="0" applyFont="1" applyFill="1"/>
    <xf numFmtId="43" fontId="28" fillId="0" borderId="0" xfId="1" applyFont="1" applyFill="1"/>
    <xf numFmtId="0" fontId="28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43" fontId="29" fillId="0" borderId="0" xfId="1" applyFont="1" applyFill="1"/>
    <xf numFmtId="0" fontId="29" fillId="0" borderId="0" xfId="0" applyFont="1" applyFill="1" applyAlignment="1">
      <alignment horizontal="center"/>
    </xf>
    <xf numFmtId="0" fontId="31" fillId="0" borderId="0" xfId="0" applyFont="1" applyFill="1"/>
    <xf numFmtId="0" fontId="30" fillId="0" borderId="1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43" fontId="30" fillId="0" borderId="5" xfId="1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/>
    </xf>
    <xf numFmtId="0" fontId="30" fillId="0" borderId="4" xfId="0" applyFont="1" applyFill="1" applyBorder="1" applyAlignment="1">
      <alignment horizontal="center" vertical="center" wrapText="1"/>
    </xf>
    <xf numFmtId="43" fontId="30" fillId="0" borderId="4" xfId="1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43" fontId="30" fillId="0" borderId="5" xfId="1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vertical="center" wrapText="1"/>
    </xf>
    <xf numFmtId="43" fontId="29" fillId="0" borderId="5" xfId="1" applyFont="1" applyFill="1" applyBorder="1" applyAlignment="1">
      <alignment vertical="center"/>
    </xf>
    <xf numFmtId="0" fontId="29" fillId="0" borderId="5" xfId="0" applyFont="1" applyFill="1" applyBorder="1" applyAlignment="1">
      <alignment vertical="center"/>
    </xf>
    <xf numFmtId="9" fontId="29" fillId="0" borderId="5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9" fillId="0" borderId="5" xfId="0" applyFont="1" applyFill="1" applyBorder="1" applyAlignment="1">
      <alignment wrapText="1"/>
    </xf>
    <xf numFmtId="0" fontId="29" fillId="0" borderId="0" xfId="0" applyFont="1" applyFill="1" applyBorder="1" applyAlignment="1">
      <alignment vertical="center" wrapText="1"/>
    </xf>
    <xf numFmtId="43" fontId="29" fillId="0" borderId="0" xfId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9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top" wrapText="1"/>
    </xf>
    <xf numFmtId="43" fontId="29" fillId="0" borderId="0" xfId="1" applyFont="1" applyFill="1" applyBorder="1"/>
    <xf numFmtId="0" fontId="29" fillId="0" borderId="0" xfId="0" applyFont="1" applyFill="1" applyBorder="1"/>
    <xf numFmtId="0" fontId="32" fillId="0" borderId="0" xfId="0" applyFont="1" applyFill="1" applyBorder="1" applyAlignment="1">
      <alignment horizontal="center"/>
    </xf>
    <xf numFmtId="43" fontId="32" fillId="0" borderId="0" xfId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43" fontId="33" fillId="0" borderId="0" xfId="1" applyFont="1" applyFill="1"/>
    <xf numFmtId="0" fontId="33" fillId="0" borderId="0" xfId="0" applyFont="1" applyFill="1"/>
    <xf numFmtId="0" fontId="33" fillId="0" borderId="0" xfId="0" applyFont="1" applyFill="1" applyAlignment="1">
      <alignment horizontal="center"/>
    </xf>
    <xf numFmtId="0" fontId="0" fillId="0" borderId="0" xfId="0" applyFont="1"/>
    <xf numFmtId="0" fontId="35" fillId="0" borderId="0" xfId="0" applyFont="1"/>
    <xf numFmtId="0" fontId="35" fillId="0" borderId="0" xfId="0" applyFont="1" applyAlignment="1">
      <alignment horizontal="left"/>
    </xf>
    <xf numFmtId="43" fontId="35" fillId="0" borderId="0" xfId="1" applyFont="1"/>
    <xf numFmtId="0" fontId="11" fillId="0" borderId="1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6" xfId="0" applyFont="1" applyBorder="1"/>
    <xf numFmtId="0" fontId="2" fillId="0" borderId="0" xfId="0" applyFont="1" applyBorder="1" applyAlignment="1">
      <alignment horizontal="left"/>
    </xf>
    <xf numFmtId="43" fontId="2" fillId="0" borderId="0" xfId="1" applyFont="1" applyBorder="1"/>
    <xf numFmtId="0" fontId="2" fillId="0" borderId="37" xfId="0" applyFont="1" applyBorder="1"/>
    <xf numFmtId="0" fontId="11" fillId="0" borderId="0" xfId="0" applyFont="1" applyBorder="1"/>
    <xf numFmtId="0" fontId="35" fillId="0" borderId="12" xfId="0" applyFont="1" applyBorder="1"/>
    <xf numFmtId="0" fontId="35" fillId="0" borderId="16" xfId="0" applyFont="1" applyBorder="1"/>
    <xf numFmtId="0" fontId="35" fillId="0" borderId="16" xfId="0" applyFont="1" applyBorder="1" applyAlignment="1">
      <alignment horizontal="left"/>
    </xf>
    <xf numFmtId="43" fontId="35" fillId="0" borderId="16" xfId="1" applyFont="1" applyBorder="1"/>
    <xf numFmtId="0" fontId="35" fillId="0" borderId="20" xfId="0" applyFont="1" applyBorder="1"/>
    <xf numFmtId="0" fontId="36" fillId="0" borderId="38" xfId="0" applyFont="1" applyBorder="1" applyAlignment="1">
      <alignment horizontal="center" vertical="center" wrapText="1"/>
    </xf>
    <xf numFmtId="0" fontId="36" fillId="0" borderId="39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36" fillId="0" borderId="40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36" fillId="0" borderId="42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  <xf numFmtId="0" fontId="36" fillId="0" borderId="44" xfId="0" applyFont="1" applyBorder="1" applyAlignment="1">
      <alignment horizontal="center"/>
    </xf>
    <xf numFmtId="0" fontId="36" fillId="0" borderId="45" xfId="0" applyFont="1" applyBorder="1" applyAlignment="1">
      <alignment horizontal="center"/>
    </xf>
    <xf numFmtId="0" fontId="36" fillId="0" borderId="46" xfId="0" applyFont="1" applyBorder="1" applyAlignment="1">
      <alignment horizontal="center"/>
    </xf>
    <xf numFmtId="0" fontId="36" fillId="0" borderId="47" xfId="0" applyFont="1" applyBorder="1" applyAlignment="1">
      <alignment horizontal="center" vertical="center" wrapText="1"/>
    </xf>
    <xf numFmtId="0" fontId="36" fillId="0" borderId="48" xfId="0" applyFont="1" applyBorder="1" applyAlignment="1">
      <alignment horizontal="center" vertical="center"/>
    </xf>
    <xf numFmtId="0" fontId="36" fillId="0" borderId="47" xfId="0" applyFont="1" applyBorder="1" applyAlignment="1">
      <alignment horizontal="center" vertical="center"/>
    </xf>
    <xf numFmtId="43" fontId="36" fillId="0" borderId="49" xfId="1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49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left"/>
    </xf>
    <xf numFmtId="43" fontId="1" fillId="0" borderId="4" xfId="1" applyFont="1" applyBorder="1"/>
    <xf numFmtId="169" fontId="4" fillId="0" borderId="4" xfId="1" applyNumberFormat="1" applyFont="1" applyBorder="1" applyAlignment="1">
      <alignment horizontal="left"/>
    </xf>
    <xf numFmtId="0" fontId="36" fillId="0" borderId="4" xfId="0" applyFont="1" applyBorder="1" applyAlignment="1">
      <alignment horizontal="center" vertical="center"/>
    </xf>
    <xf numFmtId="43" fontId="36" fillId="0" borderId="4" xfId="1" applyFont="1" applyBorder="1" applyAlignment="1">
      <alignment horizontal="center" vertical="center"/>
    </xf>
    <xf numFmtId="0" fontId="36" fillId="0" borderId="4" xfId="0" applyFont="1" applyBorder="1" applyAlignment="1">
      <alignment vertical="center"/>
    </xf>
    <xf numFmtId="0" fontId="36" fillId="0" borderId="51" xfId="0" applyFont="1" applyBorder="1" applyAlignment="1">
      <alignment vertical="center" wrapText="1"/>
    </xf>
    <xf numFmtId="0" fontId="4" fillId="0" borderId="26" xfId="0" applyFont="1" applyBorder="1" applyAlignment="1">
      <alignment horizontal="left"/>
    </xf>
    <xf numFmtId="43" fontId="1" fillId="0" borderId="5" xfId="1" applyFont="1" applyBorder="1"/>
    <xf numFmtId="169" fontId="4" fillId="0" borderId="5" xfId="1" applyNumberFormat="1" applyFont="1" applyBorder="1" applyAlignment="1">
      <alignment horizontal="left"/>
    </xf>
    <xf numFmtId="0" fontId="36" fillId="0" borderId="5" xfId="0" applyFont="1" applyBorder="1" applyAlignment="1">
      <alignment horizontal="center" vertical="center"/>
    </xf>
    <xf numFmtId="43" fontId="36" fillId="0" borderId="5" xfId="1" applyFont="1" applyBorder="1" applyAlignment="1">
      <alignment horizontal="center" vertical="center"/>
    </xf>
    <xf numFmtId="0" fontId="36" fillId="0" borderId="5" xfId="0" applyFont="1" applyBorder="1" applyAlignment="1">
      <alignment vertical="center"/>
    </xf>
    <xf numFmtId="0" fontId="36" fillId="0" borderId="27" xfId="0" applyFont="1" applyBorder="1" applyAlignment="1">
      <alignment vertical="center" wrapText="1"/>
    </xf>
    <xf numFmtId="0" fontId="4" fillId="0" borderId="52" xfId="0" applyFont="1" applyBorder="1" applyAlignment="1">
      <alignment horizontal="left"/>
    </xf>
    <xf numFmtId="43" fontId="1" fillId="0" borderId="1" xfId="1" applyFont="1" applyBorder="1"/>
    <xf numFmtId="169" fontId="4" fillId="0" borderId="1" xfId="1" applyNumberFormat="1" applyFont="1" applyBorder="1" applyAlignment="1">
      <alignment horizontal="left"/>
    </xf>
    <xf numFmtId="0" fontId="36" fillId="0" borderId="1" xfId="0" applyFont="1" applyBorder="1" applyAlignment="1">
      <alignment horizontal="center" vertical="center"/>
    </xf>
    <xf numFmtId="43" fontId="36" fillId="0" borderId="1" xfId="1" applyFont="1" applyBorder="1" applyAlignment="1">
      <alignment horizontal="center" vertical="center"/>
    </xf>
    <xf numFmtId="0" fontId="36" fillId="0" borderId="1" xfId="0" applyFont="1" applyBorder="1" applyAlignment="1">
      <alignment vertical="center"/>
    </xf>
    <xf numFmtId="0" fontId="36" fillId="0" borderId="53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43" fontId="0" fillId="0" borderId="5" xfId="1" applyFont="1" applyBorder="1" applyAlignment="1">
      <alignment vertical="center" wrapText="1"/>
    </xf>
    <xf numFmtId="170" fontId="4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4" fillId="0" borderId="27" xfId="0" applyFont="1" applyBorder="1" applyAlignment="1">
      <alignment vertical="center" wrapText="1"/>
    </xf>
    <xf numFmtId="0" fontId="20" fillId="0" borderId="26" xfId="1" applyNumberFormat="1" applyFont="1" applyFill="1" applyBorder="1" applyAlignment="1">
      <alignment horizontal="left"/>
    </xf>
    <xf numFmtId="43" fontId="0" fillId="0" borderId="5" xfId="1" applyFont="1" applyFill="1" applyBorder="1"/>
    <xf numFmtId="169" fontId="20" fillId="0" borderId="5" xfId="1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left" vertical="center"/>
    </xf>
    <xf numFmtId="43" fontId="14" fillId="0" borderId="5" xfId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vertical="center"/>
    </xf>
    <xf numFmtId="43" fontId="0" fillId="0" borderId="27" xfId="1" applyFont="1" applyFill="1" applyBorder="1"/>
    <xf numFmtId="0" fontId="0" fillId="0" borderId="5" xfId="0" applyFont="1" applyFill="1" applyBorder="1"/>
    <xf numFmtId="0" fontId="20" fillId="0" borderId="28" xfId="1" applyNumberFormat="1" applyFont="1" applyFill="1" applyBorder="1" applyAlignment="1">
      <alignment horizontal="left"/>
    </xf>
    <xf numFmtId="43" fontId="0" fillId="0" borderId="10" xfId="1" applyFont="1" applyFill="1" applyBorder="1"/>
    <xf numFmtId="169" fontId="20" fillId="0" borderId="10" xfId="1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/>
    <xf numFmtId="43" fontId="0" fillId="0" borderId="29" xfId="1" applyFont="1" applyFill="1" applyBorder="1"/>
    <xf numFmtId="0" fontId="11" fillId="0" borderId="49" xfId="0" applyFont="1" applyBorder="1" applyAlignment="1">
      <alignment horizontal="center"/>
    </xf>
    <xf numFmtId="171" fontId="11" fillId="0" borderId="54" xfId="0" applyNumberFormat="1" applyFont="1" applyBorder="1"/>
    <xf numFmtId="0" fontId="2" fillId="0" borderId="49" xfId="0" applyFont="1" applyBorder="1" applyAlignment="1">
      <alignment horizontal="left"/>
    </xf>
    <xf numFmtId="43" fontId="2" fillId="0" borderId="54" xfId="0" applyNumberFormat="1" applyFont="1" applyBorder="1"/>
    <xf numFmtId="43" fontId="11" fillId="0" borderId="49" xfId="1" applyFont="1" applyBorder="1"/>
    <xf numFmtId="0" fontId="11" fillId="0" borderId="0" xfId="0" applyFont="1" applyBorder="1" applyAlignment="1">
      <alignment horizontal="center"/>
    </xf>
    <xf numFmtId="171" fontId="11" fillId="0" borderId="0" xfId="0" applyNumberFormat="1" applyFont="1" applyBorder="1"/>
    <xf numFmtId="43" fontId="2" fillId="0" borderId="0" xfId="0" applyNumberFormat="1" applyFont="1" applyBorder="1"/>
    <xf numFmtId="43" fontId="11" fillId="0" borderId="0" xfId="1" applyFont="1" applyBorder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43" fontId="0" fillId="0" borderId="0" xfId="0" applyNumberFormat="1" applyFont="1" applyAlignment="1">
      <alignment horizontal="left" wrapText="1"/>
    </xf>
    <xf numFmtId="171" fontId="0" fillId="0" borderId="0" xfId="0" applyNumberFormat="1" applyFont="1" applyAlignment="1">
      <alignment horizontal="left" wrapText="1"/>
    </xf>
    <xf numFmtId="43" fontId="0" fillId="0" borderId="0" xfId="1" applyFont="1" applyAlignment="1">
      <alignment horizontal="left" wrapText="1"/>
    </xf>
    <xf numFmtId="171" fontId="35" fillId="0" borderId="0" xfId="0" applyNumberFormat="1" applyFont="1"/>
    <xf numFmtId="0" fontId="37" fillId="0" borderId="0" xfId="0" applyFont="1" applyBorder="1" applyAlignment="1">
      <alignment horizontal="center"/>
    </xf>
    <xf numFmtId="0" fontId="37" fillId="0" borderId="0" xfId="0" applyFont="1" applyBorder="1"/>
    <xf numFmtId="0" fontId="37" fillId="0" borderId="0" xfId="0" applyFont="1" applyBorder="1" applyAlignment="1">
      <alignment horizontal="left"/>
    </xf>
    <xf numFmtId="43" fontId="37" fillId="0" borderId="0" xfId="1" applyFont="1" applyBorder="1" applyAlignment="1"/>
    <xf numFmtId="0" fontId="12" fillId="0" borderId="0" xfId="0" applyFont="1" applyBorder="1"/>
    <xf numFmtId="0" fontId="38" fillId="0" borderId="0" xfId="0" applyFont="1" applyBorder="1"/>
    <xf numFmtId="0" fontId="38" fillId="0" borderId="0" xfId="0" applyFont="1" applyBorder="1" applyAlignment="1">
      <alignment horizontal="left"/>
    </xf>
    <xf numFmtId="43" fontId="38" fillId="0" borderId="0" xfId="1" applyFont="1" applyBorder="1"/>
    <xf numFmtId="43" fontId="12" fillId="0" borderId="0" xfId="1" applyFont="1" applyBorder="1"/>
    <xf numFmtId="0" fontId="39" fillId="0" borderId="0" xfId="0" applyFont="1"/>
    <xf numFmtId="0" fontId="39" fillId="0" borderId="0" xfId="0" applyFont="1" applyAlignment="1">
      <alignment horizontal="left"/>
    </xf>
    <xf numFmtId="43" fontId="39" fillId="0" borderId="0" xfId="1" applyFont="1"/>
  </cellXfs>
  <cellStyles count="12">
    <cellStyle name="Comma" xfId="1" builtinId="3"/>
    <cellStyle name="Comma 2" xfId="3"/>
    <cellStyle name="Comma 2 10" xfId="8"/>
    <cellStyle name="Comma 2 17" xfId="7"/>
    <cellStyle name="Comma 2 40" xfId="10"/>
    <cellStyle name="Comma 3" xfId="6"/>
    <cellStyle name="Comma 8" xfId="9"/>
    <cellStyle name="Normal" xfId="0" builtinId="0"/>
    <cellStyle name="Normal 2" xfId="4"/>
    <cellStyle name="Normal 2 2" xfId="5"/>
    <cellStyle name="Normal 4 9" xfId="1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47625</xdr:rowOff>
    </xdr:from>
    <xdr:to>
      <xdr:col>2</xdr:col>
      <xdr:colOff>533400</xdr:colOff>
      <xdr:row>40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6C9BF6-BB88-4174-A207-4B76CA4167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15125"/>
          <a:ext cx="23907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102</xdr:row>
      <xdr:rowOff>123825</xdr:rowOff>
    </xdr:from>
    <xdr:to>
      <xdr:col>0</xdr:col>
      <xdr:colOff>2047875</xdr:colOff>
      <xdr:row>107</xdr:row>
      <xdr:rowOff>35476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35337750"/>
          <a:ext cx="2038350" cy="987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9525</xdr:colOff>
      <xdr:row>102</xdr:row>
      <xdr:rowOff>28575</xdr:rowOff>
    </xdr:from>
    <xdr:to>
      <xdr:col>7</xdr:col>
      <xdr:colOff>1184341</xdr:colOff>
      <xdr:row>107</xdr:row>
      <xdr:rowOff>180975</xdr:rowOff>
    </xdr:to>
    <xdr:pic>
      <xdr:nvPicPr>
        <xdr:cNvPr id="3" name="Picture 2" descr=".gov.jpe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020300" y="35242500"/>
          <a:ext cx="2470216" cy="12287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52</xdr:row>
      <xdr:rowOff>161925</xdr:rowOff>
    </xdr:from>
    <xdr:to>
      <xdr:col>5</xdr:col>
      <xdr:colOff>390525</xdr:colOff>
      <xdr:row>56</xdr:row>
      <xdr:rowOff>235501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E087E3-B260-4948-9191-7B90A37FD0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05475" y="15039975"/>
          <a:ext cx="2038350" cy="987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43</xdr:row>
      <xdr:rowOff>9525</xdr:rowOff>
    </xdr:from>
    <xdr:to>
      <xdr:col>8</xdr:col>
      <xdr:colOff>209550</xdr:colOff>
      <xdr:row>48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3145CD3-587B-437B-A267-7422C504D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8543925"/>
          <a:ext cx="20383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48</xdr:row>
      <xdr:rowOff>47625</xdr:rowOff>
    </xdr:from>
    <xdr:to>
      <xdr:col>8</xdr:col>
      <xdr:colOff>533400</xdr:colOff>
      <xdr:row>54</xdr:row>
      <xdr:rowOff>76200</xdr:rowOff>
    </xdr:to>
    <xdr:pic>
      <xdr:nvPicPr>
        <xdr:cNvPr id="3" name="Picture 2" descr=".gov.jpeg">
          <a:extLst>
            <a:ext uri="{FF2B5EF4-FFF2-40B4-BE49-F238E27FC236}">
              <a16:creationId xmlns:a16="http://schemas.microsoft.com/office/drawing/2014/main" id="{668F0B34-04B3-4885-AEC5-91829F5A2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9582150"/>
          <a:ext cx="23622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22409</xdr:colOff>
      <xdr:row>52</xdr:row>
      <xdr:rowOff>67234</xdr:rowOff>
    </xdr:from>
    <xdr:to>
      <xdr:col>6</xdr:col>
      <xdr:colOff>33615</xdr:colOff>
      <xdr:row>58</xdr:row>
      <xdr:rowOff>44823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B38376-2485-4A07-BF1D-13C6043E1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3334" y="10573309"/>
          <a:ext cx="2192431" cy="105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20</xdr:row>
      <xdr:rowOff>180975</xdr:rowOff>
    </xdr:from>
    <xdr:to>
      <xdr:col>0</xdr:col>
      <xdr:colOff>2628900</xdr:colOff>
      <xdr:row>26</xdr:row>
      <xdr:rowOff>6901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3C4A06E-2907-4557-AED5-24D65846CC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0550" y="9191625"/>
          <a:ext cx="2038350" cy="987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400050</xdr:colOff>
      <xdr:row>20</xdr:row>
      <xdr:rowOff>19050</xdr:rowOff>
    </xdr:from>
    <xdr:to>
      <xdr:col>8</xdr:col>
      <xdr:colOff>939927</xdr:colOff>
      <xdr:row>26</xdr:row>
      <xdr:rowOff>30480</xdr:rowOff>
    </xdr:to>
    <xdr:pic>
      <xdr:nvPicPr>
        <xdr:cNvPr id="3" name="Picture 2" descr=".gov.jpeg">
          <a:extLst>
            <a:ext uri="{FF2B5EF4-FFF2-40B4-BE49-F238E27FC236}">
              <a16:creationId xmlns:a16="http://schemas.microsoft.com/office/drawing/2014/main" id="{34587380-7ADC-4690-B00B-F3BD04CA30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58050" y="9029700"/>
          <a:ext cx="2359152" cy="11734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39</xdr:row>
      <xdr:rowOff>76200</xdr:rowOff>
    </xdr:from>
    <xdr:to>
      <xdr:col>0</xdr:col>
      <xdr:colOff>2057400</xdr:colOff>
      <xdr:row>44</xdr:row>
      <xdr:rowOff>102151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700D89F-AB36-4F8B-82AF-A3775D26BE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7724775"/>
          <a:ext cx="2038350" cy="987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19050</xdr:colOff>
      <xdr:row>38</xdr:row>
      <xdr:rowOff>85725</xdr:rowOff>
    </xdr:from>
    <xdr:to>
      <xdr:col>7</xdr:col>
      <xdr:colOff>625602</xdr:colOff>
      <xdr:row>44</xdr:row>
      <xdr:rowOff>135255</xdr:rowOff>
    </xdr:to>
    <xdr:pic>
      <xdr:nvPicPr>
        <xdr:cNvPr id="3" name="Picture 2" descr=".gov.jpeg">
          <a:extLst>
            <a:ext uri="{FF2B5EF4-FFF2-40B4-BE49-F238E27FC236}">
              <a16:creationId xmlns:a16="http://schemas.microsoft.com/office/drawing/2014/main" id="{1D44C73C-7155-49A1-909F-A4C00C07F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53425" y="7572375"/>
          <a:ext cx="2359152" cy="1173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FD63"/>
  <sheetViews>
    <sheetView view="pageBreakPreview" topLeftCell="A8" zoomScale="84" zoomScaleSheetLayoutView="84" workbookViewId="0">
      <pane ySplit="1305" activePane="bottomLeft"/>
      <selection activeCell="F9" sqref="F9"/>
      <selection pane="bottomLeft"/>
    </sheetView>
  </sheetViews>
  <sheetFormatPr defaultRowHeight="15.75" x14ac:dyDescent="0.25"/>
  <cols>
    <col min="1" max="1" width="59" style="1" customWidth="1"/>
    <col min="2" max="2" width="22.85546875" style="1" customWidth="1"/>
    <col min="3" max="3" width="19.7109375" style="1" customWidth="1"/>
    <col min="4" max="4" width="14.140625" style="1" customWidth="1"/>
    <col min="5" max="5" width="19.85546875" style="1" customWidth="1"/>
    <col min="6" max="6" width="14.42578125" style="1" customWidth="1"/>
    <col min="7" max="7" width="19.42578125" style="1" customWidth="1"/>
    <col min="8" max="8" width="18" style="1" customWidth="1"/>
    <col min="9" max="9" width="12.85546875" style="1" customWidth="1"/>
    <col min="10" max="10" width="3.28515625" style="1" customWidth="1"/>
    <col min="11" max="11" width="9.140625" style="1" customWidth="1"/>
    <col min="12" max="12" width="11.140625" style="1" customWidth="1"/>
    <col min="13" max="16384" width="9.140625" style="1"/>
  </cols>
  <sheetData>
    <row r="1" spans="1:12" x14ac:dyDescent="0.25">
      <c r="A1" s="1" t="s">
        <v>0</v>
      </c>
    </row>
    <row r="3" spans="1:12" x14ac:dyDescent="0.25">
      <c r="A3" s="136" t="s">
        <v>1</v>
      </c>
      <c r="B3" s="136"/>
      <c r="C3" s="136"/>
      <c r="D3" s="136"/>
      <c r="E3" s="136"/>
      <c r="F3" s="136"/>
      <c r="G3" s="136"/>
      <c r="H3" s="136"/>
      <c r="I3" s="136"/>
    </row>
    <row r="4" spans="1:12" x14ac:dyDescent="0.25">
      <c r="A4" s="136" t="s">
        <v>17</v>
      </c>
      <c r="B4" s="136"/>
      <c r="C4" s="136"/>
      <c r="D4" s="136"/>
      <c r="E4" s="136"/>
      <c r="F4" s="136"/>
      <c r="G4" s="136"/>
      <c r="H4" s="136"/>
      <c r="I4" s="136"/>
    </row>
    <row r="6" spans="1:12" x14ac:dyDescent="0.25">
      <c r="A6" s="1" t="s">
        <v>2</v>
      </c>
    </row>
    <row r="8" spans="1:12" x14ac:dyDescent="0.25">
      <c r="A8" s="137" t="s">
        <v>3</v>
      </c>
      <c r="B8" s="137" t="s">
        <v>4</v>
      </c>
      <c r="C8" s="137" t="s">
        <v>5</v>
      </c>
      <c r="D8" s="137" t="s">
        <v>6</v>
      </c>
      <c r="E8" s="139" t="s">
        <v>7</v>
      </c>
      <c r="F8" s="141" t="s">
        <v>8</v>
      </c>
      <c r="G8" s="142"/>
      <c r="H8" s="139" t="s">
        <v>9</v>
      </c>
      <c r="I8" s="139" t="s">
        <v>10</v>
      </c>
    </row>
    <row r="9" spans="1:12" ht="47.25" x14ac:dyDescent="0.25">
      <c r="A9" s="138"/>
      <c r="B9" s="138"/>
      <c r="C9" s="138"/>
      <c r="D9" s="138"/>
      <c r="E9" s="140"/>
      <c r="F9" s="2" t="s">
        <v>11</v>
      </c>
      <c r="G9" s="2" t="s">
        <v>12</v>
      </c>
      <c r="H9" s="140"/>
      <c r="I9" s="140"/>
      <c r="K9" s="136" t="s">
        <v>13</v>
      </c>
      <c r="L9" s="136"/>
    </row>
    <row r="10" spans="1:12" x14ac:dyDescent="0.25">
      <c r="A10" s="3" t="s">
        <v>14</v>
      </c>
      <c r="B10" s="4"/>
      <c r="C10" s="4"/>
      <c r="D10" s="4"/>
      <c r="E10" s="4"/>
      <c r="F10" s="4"/>
      <c r="G10" s="4"/>
      <c r="H10" s="4"/>
      <c r="I10" s="5"/>
    </row>
    <row r="11" spans="1:12" x14ac:dyDescent="0.25">
      <c r="A11" s="6"/>
      <c r="B11" s="7"/>
      <c r="C11" s="8"/>
      <c r="D11" s="9"/>
      <c r="E11" s="9"/>
      <c r="F11" s="10"/>
      <c r="G11" s="9"/>
      <c r="H11" s="9"/>
      <c r="I11" s="11"/>
      <c r="K11" s="12"/>
      <c r="L11" s="13"/>
    </row>
    <row r="12" spans="1:12" ht="49.5" customHeight="1" x14ac:dyDescent="0.25">
      <c r="A12" s="37" t="s">
        <v>22</v>
      </c>
      <c r="B12" s="14"/>
      <c r="C12" s="39">
        <v>1572471.71</v>
      </c>
      <c r="D12" s="9"/>
      <c r="E12" s="9"/>
      <c r="F12" s="40">
        <v>1</v>
      </c>
      <c r="G12" s="39">
        <v>1572471.71</v>
      </c>
      <c r="H12" s="9"/>
      <c r="I12" s="17"/>
      <c r="K12" s="12"/>
      <c r="L12" s="13" t="s">
        <v>23</v>
      </c>
    </row>
    <row r="13" spans="1:12" ht="53.25" customHeight="1" x14ac:dyDescent="0.25">
      <c r="A13" s="37" t="s">
        <v>24</v>
      </c>
      <c r="B13" s="14"/>
      <c r="C13" s="39">
        <v>1797848.99</v>
      </c>
      <c r="D13" s="9"/>
      <c r="E13" s="9"/>
      <c r="F13" s="40">
        <v>1</v>
      </c>
      <c r="G13" s="39">
        <v>1797848.99</v>
      </c>
      <c r="H13" s="9"/>
      <c r="I13" s="17"/>
      <c r="K13" s="12"/>
      <c r="L13" s="13" t="s">
        <v>25</v>
      </c>
    </row>
    <row r="14" spans="1:12" ht="49.5" customHeight="1" x14ac:dyDescent="0.25">
      <c r="A14" s="37" t="s">
        <v>38</v>
      </c>
      <c r="B14" s="14"/>
      <c r="C14" s="38">
        <v>2307661</v>
      </c>
      <c r="D14" s="9"/>
      <c r="E14" s="9"/>
      <c r="F14" s="10">
        <v>0.35</v>
      </c>
      <c r="G14" s="9">
        <v>806468.95</v>
      </c>
      <c r="H14" s="9"/>
      <c r="I14" s="17"/>
      <c r="K14" s="12"/>
      <c r="L14" s="13" t="s">
        <v>43</v>
      </c>
    </row>
    <row r="15" spans="1:12" ht="31.5" customHeight="1" x14ac:dyDescent="0.25">
      <c r="A15" s="37" t="s">
        <v>44</v>
      </c>
      <c r="B15" s="14"/>
      <c r="C15" s="38">
        <v>2473530</v>
      </c>
      <c r="D15" s="9"/>
      <c r="E15" s="9"/>
      <c r="F15" s="40">
        <v>0.75</v>
      </c>
      <c r="G15" s="39">
        <f>987843.28+864362.88</f>
        <v>1852206.1600000001</v>
      </c>
      <c r="H15" s="9"/>
      <c r="I15" s="17"/>
      <c r="K15" s="12"/>
      <c r="L15" s="13" t="s">
        <v>45</v>
      </c>
    </row>
    <row r="16" spans="1:12" ht="48" customHeight="1" x14ac:dyDescent="0.25">
      <c r="A16" s="37" t="s">
        <v>46</v>
      </c>
      <c r="B16" s="14"/>
      <c r="C16" s="38">
        <v>2473530</v>
      </c>
      <c r="D16" s="9"/>
      <c r="E16" s="9"/>
      <c r="F16" s="10">
        <v>0.7</v>
      </c>
      <c r="G16" s="9">
        <v>1728440.21</v>
      </c>
      <c r="H16" s="9"/>
      <c r="I16" s="17"/>
      <c r="K16" s="12"/>
      <c r="L16" s="13"/>
    </row>
    <row r="17" spans="1:13" ht="47.25" customHeight="1" x14ac:dyDescent="0.25">
      <c r="A17" s="37" t="s">
        <v>46</v>
      </c>
      <c r="B17" s="14"/>
      <c r="C17" s="38">
        <v>2473530</v>
      </c>
      <c r="D17" s="9"/>
      <c r="E17" s="9"/>
      <c r="F17" s="40">
        <v>0.7</v>
      </c>
      <c r="G17" s="9">
        <v>1728440.21</v>
      </c>
      <c r="H17" s="9"/>
      <c r="I17" s="17"/>
      <c r="K17" s="12"/>
      <c r="L17" s="41" t="s">
        <v>47</v>
      </c>
    </row>
    <row r="18" spans="1:13" ht="51" customHeight="1" x14ac:dyDescent="0.25">
      <c r="A18" s="37" t="s">
        <v>50</v>
      </c>
      <c r="B18" s="14"/>
      <c r="C18" s="38">
        <v>2430000</v>
      </c>
      <c r="D18" s="9"/>
      <c r="E18" s="9"/>
      <c r="F18" s="40">
        <v>0.5</v>
      </c>
      <c r="G18" s="39">
        <v>1213061.52</v>
      </c>
      <c r="H18" s="9"/>
      <c r="I18" s="17"/>
      <c r="K18" s="12"/>
      <c r="L18" s="13" t="s">
        <v>51</v>
      </c>
    </row>
    <row r="19" spans="1:13" ht="51" customHeight="1" x14ac:dyDescent="0.25">
      <c r="A19" s="37" t="s">
        <v>52</v>
      </c>
      <c r="B19" s="14"/>
      <c r="C19" s="39">
        <f>298065.19+198710.12</f>
        <v>496775.31</v>
      </c>
      <c r="D19" s="9"/>
      <c r="E19" s="9"/>
      <c r="F19" s="40">
        <v>1</v>
      </c>
      <c r="G19" s="39">
        <f>298065.19+198710.12</f>
        <v>496775.31</v>
      </c>
      <c r="H19" s="9"/>
      <c r="I19" s="17"/>
      <c r="K19" s="12"/>
      <c r="L19" s="13" t="s">
        <v>53</v>
      </c>
    </row>
    <row r="20" spans="1:13" ht="60.75" customHeight="1" x14ac:dyDescent="0.25">
      <c r="A20" s="37" t="s">
        <v>54</v>
      </c>
      <c r="B20" s="14"/>
      <c r="C20" s="39">
        <v>497226.86</v>
      </c>
      <c r="D20" s="9"/>
      <c r="E20" s="9"/>
      <c r="F20" s="40">
        <v>1</v>
      </c>
      <c r="G20" s="39">
        <v>497226.86</v>
      </c>
      <c r="H20" s="9"/>
      <c r="I20" s="17"/>
      <c r="K20" s="12"/>
      <c r="L20" s="42" t="s">
        <v>55</v>
      </c>
    </row>
    <row r="21" spans="1:13" ht="54" customHeight="1" x14ac:dyDescent="0.25">
      <c r="A21" s="37" t="s">
        <v>56</v>
      </c>
      <c r="B21" s="14"/>
      <c r="C21" s="54">
        <v>124506.79</v>
      </c>
      <c r="D21" s="9"/>
      <c r="E21" s="9"/>
      <c r="F21" s="40">
        <v>1</v>
      </c>
      <c r="G21" s="9">
        <v>124506.79</v>
      </c>
      <c r="H21" s="9"/>
      <c r="I21" s="17"/>
      <c r="K21" s="12"/>
      <c r="L21" s="13" t="s">
        <v>58</v>
      </c>
    </row>
    <row r="22" spans="1:13" ht="45.75" customHeight="1" x14ac:dyDescent="0.25">
      <c r="A22" s="37" t="s">
        <v>57</v>
      </c>
      <c r="B22" s="14"/>
      <c r="C22" s="54">
        <v>432260.72</v>
      </c>
      <c r="D22" s="9"/>
      <c r="E22" s="9"/>
      <c r="F22" s="40">
        <v>1</v>
      </c>
      <c r="G22" s="9">
        <v>432260.72</v>
      </c>
      <c r="H22" s="9"/>
      <c r="I22" s="17"/>
      <c r="K22" s="12"/>
      <c r="L22" s="13" t="s">
        <v>59</v>
      </c>
    </row>
    <row r="23" spans="1:13" ht="48" customHeight="1" x14ac:dyDescent="0.25">
      <c r="A23" s="37" t="s">
        <v>60</v>
      </c>
      <c r="B23" s="14"/>
      <c r="C23" s="38">
        <v>159396.99</v>
      </c>
      <c r="D23" s="9"/>
      <c r="E23" s="9"/>
      <c r="F23" s="40">
        <v>1</v>
      </c>
      <c r="G23" s="38">
        <v>159396.99</v>
      </c>
      <c r="H23" s="9"/>
      <c r="I23" s="17"/>
      <c r="K23" s="12"/>
      <c r="L23" s="13"/>
    </row>
    <row r="24" spans="1:13" ht="33.75" customHeight="1" x14ac:dyDescent="0.25">
      <c r="A24" s="37" t="s">
        <v>64</v>
      </c>
      <c r="B24" s="14"/>
      <c r="C24" s="54">
        <v>42937.94</v>
      </c>
      <c r="D24" s="9"/>
      <c r="E24" s="9"/>
      <c r="F24" s="10"/>
      <c r="G24" s="9"/>
      <c r="H24" s="9"/>
      <c r="I24" s="17"/>
      <c r="K24" s="12"/>
      <c r="L24" s="13" t="s">
        <v>61</v>
      </c>
    </row>
    <row r="25" spans="1:13" ht="44.25" customHeight="1" x14ac:dyDescent="0.25">
      <c r="A25" s="37" t="s">
        <v>65</v>
      </c>
      <c r="B25" s="14"/>
      <c r="C25" s="54">
        <v>151744.45000000001</v>
      </c>
      <c r="D25" s="9"/>
      <c r="E25" s="9"/>
      <c r="F25" s="10"/>
      <c r="G25" s="9"/>
      <c r="H25" s="9"/>
      <c r="I25" s="17"/>
      <c r="K25" s="12"/>
      <c r="L25" s="13" t="s">
        <v>62</v>
      </c>
    </row>
    <row r="26" spans="1:13" ht="51" customHeight="1" x14ac:dyDescent="0.25">
      <c r="A26" s="37" t="s">
        <v>66</v>
      </c>
      <c r="B26" s="14"/>
      <c r="C26" s="54">
        <v>107803</v>
      </c>
      <c r="D26" s="9"/>
      <c r="E26" s="9"/>
      <c r="F26" s="10"/>
      <c r="G26" s="30"/>
      <c r="H26" s="9"/>
      <c r="I26" s="17"/>
      <c r="K26" s="12"/>
      <c r="L26" s="13" t="s">
        <v>63</v>
      </c>
    </row>
    <row r="27" spans="1:13" ht="48" customHeight="1" x14ac:dyDescent="0.25">
      <c r="A27" s="37" t="s">
        <v>67</v>
      </c>
      <c r="B27" s="14"/>
      <c r="C27" s="54">
        <v>396718.21</v>
      </c>
      <c r="D27" s="9"/>
      <c r="E27" s="9"/>
      <c r="F27" s="10">
        <v>1</v>
      </c>
      <c r="G27" s="30">
        <v>396718.21</v>
      </c>
      <c r="H27" s="9"/>
      <c r="I27" s="17"/>
      <c r="K27" s="43"/>
      <c r="L27" s="13" t="s">
        <v>70</v>
      </c>
    </row>
    <row r="28" spans="1:13" ht="42.75" customHeight="1" x14ac:dyDescent="0.25">
      <c r="A28" s="19" t="s">
        <v>68</v>
      </c>
      <c r="B28" s="14"/>
      <c r="C28" s="20">
        <v>632637.67000000004</v>
      </c>
      <c r="D28" s="9"/>
      <c r="E28" s="9"/>
      <c r="F28" s="29">
        <v>1</v>
      </c>
      <c r="G28" s="20">
        <v>632637.67000000004</v>
      </c>
      <c r="H28" s="9"/>
      <c r="I28" s="17"/>
      <c r="K28" s="21"/>
      <c r="L28" s="16" t="s">
        <v>71</v>
      </c>
    </row>
    <row r="29" spans="1:13" ht="51.75" customHeight="1" x14ac:dyDescent="0.25">
      <c r="A29" s="50" t="s">
        <v>104</v>
      </c>
      <c r="B29" s="14"/>
      <c r="C29" s="30">
        <v>1081539</v>
      </c>
      <c r="D29" s="9"/>
      <c r="E29" s="9"/>
      <c r="F29" s="29"/>
      <c r="G29" s="30"/>
      <c r="H29" s="9"/>
      <c r="I29" s="17"/>
      <c r="K29" s="21"/>
      <c r="L29" s="50" t="s">
        <v>107</v>
      </c>
      <c r="M29" s="26"/>
    </row>
    <row r="30" spans="1:13" x14ac:dyDescent="0.25">
      <c r="A30" s="33" t="s">
        <v>15</v>
      </c>
      <c r="B30" s="14"/>
      <c r="C30" s="30"/>
      <c r="D30" s="9"/>
      <c r="E30" s="9"/>
      <c r="F30" s="10"/>
      <c r="G30" s="9"/>
      <c r="H30" s="9"/>
      <c r="I30" s="31"/>
      <c r="K30" s="34"/>
      <c r="L30" s="22"/>
    </row>
    <row r="31" spans="1:13" ht="48" customHeight="1" x14ac:dyDescent="0.25">
      <c r="A31" s="50" t="s">
        <v>105</v>
      </c>
      <c r="B31" s="14"/>
      <c r="C31" s="30">
        <v>1365973</v>
      </c>
      <c r="D31" s="9"/>
      <c r="E31" s="9"/>
      <c r="F31" s="27"/>
      <c r="G31" s="9"/>
      <c r="H31" s="9"/>
      <c r="I31" s="17"/>
      <c r="K31" s="21"/>
      <c r="L31" s="50" t="s">
        <v>108</v>
      </c>
    </row>
    <row r="32" spans="1:13" ht="42" customHeight="1" x14ac:dyDescent="0.25">
      <c r="A32" s="50" t="s">
        <v>109</v>
      </c>
      <c r="B32" s="14"/>
      <c r="C32" s="51">
        <v>622000</v>
      </c>
      <c r="D32" s="9"/>
      <c r="E32" s="9"/>
      <c r="F32" s="27"/>
      <c r="G32" s="9"/>
      <c r="H32" s="9"/>
      <c r="I32" s="17"/>
      <c r="K32" s="21"/>
      <c r="L32" s="50" t="s">
        <v>110</v>
      </c>
    </row>
    <row r="33" spans="1:13" ht="45" customHeight="1" x14ac:dyDescent="0.25">
      <c r="A33" s="50" t="s">
        <v>103</v>
      </c>
      <c r="B33" s="14"/>
      <c r="C33" s="30">
        <v>1014935</v>
      </c>
      <c r="D33" s="9"/>
      <c r="E33" s="9"/>
      <c r="F33" s="29"/>
      <c r="G33" s="30"/>
      <c r="H33" s="9"/>
      <c r="I33" s="17"/>
      <c r="K33" s="21"/>
      <c r="L33" s="50" t="s">
        <v>106</v>
      </c>
      <c r="M33" s="17"/>
    </row>
    <row r="34" spans="1:13" ht="52.5" customHeight="1" x14ac:dyDescent="0.25">
      <c r="A34" s="50" t="s">
        <v>100</v>
      </c>
      <c r="B34" s="14"/>
      <c r="C34" s="45">
        <v>3516625</v>
      </c>
      <c r="D34" s="9"/>
      <c r="E34" s="9"/>
      <c r="F34" s="49">
        <v>0.15</v>
      </c>
      <c r="G34" s="45">
        <v>3516625</v>
      </c>
      <c r="H34" s="9"/>
      <c r="I34" s="17"/>
      <c r="K34" s="21"/>
      <c r="L34" s="22"/>
    </row>
    <row r="35" spans="1:13" ht="52.5" customHeight="1" x14ac:dyDescent="0.25">
      <c r="A35" s="50" t="s">
        <v>101</v>
      </c>
      <c r="B35" s="14"/>
      <c r="C35" s="51">
        <v>11881142.960000001</v>
      </c>
      <c r="D35" s="9"/>
      <c r="E35" s="9"/>
      <c r="F35" s="49">
        <v>0.15</v>
      </c>
      <c r="G35" s="45">
        <v>5550286.5800000001</v>
      </c>
      <c r="H35" s="9"/>
      <c r="I35" s="17"/>
      <c r="K35" s="21"/>
      <c r="L35" s="22"/>
      <c r="M35" s="17"/>
    </row>
    <row r="36" spans="1:13" ht="48" customHeight="1" x14ac:dyDescent="0.25">
      <c r="A36" s="50" t="s">
        <v>102</v>
      </c>
      <c r="B36" s="14"/>
      <c r="C36" s="51">
        <v>23536109.260000002</v>
      </c>
      <c r="D36" s="9"/>
      <c r="E36" s="9"/>
      <c r="F36" s="49">
        <v>0.15</v>
      </c>
      <c r="G36" s="45">
        <v>13193581.23</v>
      </c>
      <c r="H36" s="9"/>
      <c r="I36" s="17"/>
      <c r="K36" s="21"/>
      <c r="L36" s="22"/>
      <c r="M36" s="17"/>
    </row>
    <row r="37" spans="1:13" ht="47.25" customHeight="1" x14ac:dyDescent="0.25">
      <c r="A37" s="19" t="s">
        <v>97</v>
      </c>
      <c r="B37" s="51"/>
      <c r="C37" s="51">
        <v>5868850</v>
      </c>
      <c r="D37" s="9"/>
      <c r="E37" s="9"/>
      <c r="F37" s="29">
        <v>0.9</v>
      </c>
      <c r="G37" s="30">
        <v>5273963.0999999996</v>
      </c>
      <c r="H37" s="9"/>
      <c r="I37" s="17"/>
      <c r="K37" s="21"/>
      <c r="L37" s="50" t="s">
        <v>94</v>
      </c>
      <c r="M37" s="17"/>
    </row>
    <row r="38" spans="1:13" ht="52.5" customHeight="1" x14ac:dyDescent="0.25">
      <c r="A38" s="19" t="s">
        <v>98</v>
      </c>
      <c r="B38" s="51">
        <v>1413467</v>
      </c>
      <c r="C38" s="30"/>
      <c r="D38" s="9"/>
      <c r="E38" s="9"/>
      <c r="F38" s="29">
        <v>1</v>
      </c>
      <c r="G38" s="30">
        <v>1410857.6</v>
      </c>
      <c r="H38" s="9"/>
      <c r="I38" s="17"/>
      <c r="K38" s="21"/>
      <c r="L38" s="50" t="s">
        <v>95</v>
      </c>
    </row>
    <row r="39" spans="1:13" ht="52.5" customHeight="1" x14ac:dyDescent="0.25">
      <c r="A39" s="19" t="s">
        <v>99</v>
      </c>
      <c r="B39" s="51"/>
      <c r="C39" s="30">
        <v>1435950.75</v>
      </c>
      <c r="D39" s="9"/>
      <c r="E39" s="9"/>
      <c r="F39" s="29">
        <v>1</v>
      </c>
      <c r="G39" s="30">
        <v>1435950.75</v>
      </c>
      <c r="H39" s="9"/>
      <c r="I39" s="17"/>
      <c r="K39" s="21"/>
      <c r="L39" s="50" t="s">
        <v>96</v>
      </c>
    </row>
    <row r="40" spans="1:13" ht="40.5" customHeight="1" x14ac:dyDescent="0.25">
      <c r="A40" s="44" t="s">
        <v>88</v>
      </c>
      <c r="B40" s="14"/>
      <c r="C40" s="45">
        <v>2817700</v>
      </c>
      <c r="D40" s="9"/>
      <c r="E40" s="9"/>
      <c r="F40" s="29"/>
      <c r="G40" s="45">
        <v>2817700</v>
      </c>
      <c r="H40" s="9"/>
      <c r="I40" s="17"/>
      <c r="K40" s="21"/>
      <c r="L40" s="48" t="s">
        <v>89</v>
      </c>
    </row>
    <row r="41" spans="1:13" ht="49.5" customHeight="1" x14ac:dyDescent="0.25">
      <c r="A41" s="44" t="s">
        <v>90</v>
      </c>
      <c r="B41" s="14"/>
      <c r="C41" s="30">
        <v>1389999.21</v>
      </c>
      <c r="D41" s="9"/>
      <c r="E41" s="9"/>
      <c r="F41" s="49">
        <v>1</v>
      </c>
      <c r="G41" s="30">
        <v>1389999.21</v>
      </c>
      <c r="H41" s="9"/>
      <c r="I41" s="17"/>
      <c r="K41" s="21" t="s">
        <v>91</v>
      </c>
      <c r="L41" s="22"/>
      <c r="M41" s="17"/>
    </row>
    <row r="42" spans="1:13" ht="49.5" customHeight="1" x14ac:dyDescent="0.25">
      <c r="A42" s="44" t="s">
        <v>92</v>
      </c>
      <c r="B42" s="25"/>
      <c r="C42" s="45">
        <v>2915397.56</v>
      </c>
      <c r="D42" s="9"/>
      <c r="E42" s="30"/>
      <c r="F42" s="49">
        <v>1</v>
      </c>
      <c r="G42" s="45">
        <v>2915397.56</v>
      </c>
      <c r="H42" s="9"/>
      <c r="I42" s="17"/>
      <c r="K42" s="21"/>
      <c r="L42" s="50" t="s">
        <v>93</v>
      </c>
      <c r="M42" s="17"/>
    </row>
    <row r="43" spans="1:13" ht="41.25" customHeight="1" x14ac:dyDescent="0.25">
      <c r="A43" s="19" t="s">
        <v>83</v>
      </c>
      <c r="B43" s="14"/>
      <c r="C43" s="47">
        <v>4700000</v>
      </c>
      <c r="D43" s="9"/>
      <c r="E43" s="9"/>
      <c r="F43" s="29"/>
      <c r="G43" s="30"/>
      <c r="H43" s="9"/>
      <c r="I43" s="17"/>
      <c r="K43" s="28">
        <v>8911</v>
      </c>
      <c r="L43" s="22" t="s">
        <v>84</v>
      </c>
    </row>
    <row r="44" spans="1:13" ht="50.25" customHeight="1" x14ac:dyDescent="0.25">
      <c r="A44" s="19" t="s">
        <v>85</v>
      </c>
      <c r="B44" s="14"/>
      <c r="C44" s="47">
        <v>112000</v>
      </c>
      <c r="D44" s="9"/>
      <c r="E44" s="9"/>
      <c r="F44" s="29"/>
      <c r="G44" s="30"/>
      <c r="H44" s="9"/>
      <c r="I44" s="17"/>
      <c r="K44" s="28">
        <v>8911</v>
      </c>
      <c r="L44" s="22" t="s">
        <v>86</v>
      </c>
    </row>
    <row r="45" spans="1:13" ht="48.75" customHeight="1" x14ac:dyDescent="0.25">
      <c r="A45" s="44" t="s">
        <v>87</v>
      </c>
      <c r="B45" s="14"/>
      <c r="C45" s="30">
        <v>2120000</v>
      </c>
      <c r="D45" s="9"/>
      <c r="E45" s="9"/>
      <c r="F45" s="29">
        <v>1</v>
      </c>
      <c r="G45" s="30">
        <v>2120000</v>
      </c>
      <c r="H45" s="9"/>
      <c r="I45" s="17"/>
      <c r="J45" s="52"/>
      <c r="K45" s="21"/>
      <c r="L45" s="22"/>
    </row>
    <row r="46" spans="1:13" ht="45.75" customHeight="1" x14ac:dyDescent="0.25">
      <c r="A46" s="19" t="s">
        <v>69</v>
      </c>
      <c r="B46" s="14"/>
      <c r="C46" s="20">
        <v>1396275.38</v>
      </c>
      <c r="D46" s="9"/>
      <c r="E46" s="9"/>
      <c r="F46" s="29">
        <v>1</v>
      </c>
      <c r="G46" s="20">
        <v>1396275.38</v>
      </c>
      <c r="H46" s="9"/>
      <c r="I46" s="17"/>
      <c r="K46" s="21"/>
      <c r="L46" s="22" t="s">
        <v>72</v>
      </c>
    </row>
    <row r="47" spans="1:13" ht="36" customHeight="1" x14ac:dyDescent="0.25">
      <c r="A47" s="19" t="s">
        <v>73</v>
      </c>
      <c r="B47" s="14"/>
      <c r="C47" s="30">
        <v>464744.58</v>
      </c>
      <c r="D47" s="9"/>
      <c r="E47" s="9"/>
      <c r="F47" s="29">
        <v>1</v>
      </c>
      <c r="G47" s="30">
        <v>464744.58</v>
      </c>
      <c r="H47" s="9"/>
      <c r="I47" s="17"/>
      <c r="K47" s="21">
        <v>3917</v>
      </c>
      <c r="L47" s="44" t="s">
        <v>74</v>
      </c>
    </row>
    <row r="48" spans="1:13" ht="51" customHeight="1" x14ac:dyDescent="0.25">
      <c r="A48" s="44" t="s">
        <v>75</v>
      </c>
      <c r="B48" s="14"/>
      <c r="C48" s="45">
        <v>1222800</v>
      </c>
      <c r="D48" s="9"/>
      <c r="E48" s="9"/>
      <c r="F48" s="46">
        <v>1</v>
      </c>
      <c r="G48" s="45">
        <v>1222800</v>
      </c>
      <c r="H48" s="9"/>
      <c r="I48" s="17"/>
      <c r="K48" s="21"/>
      <c r="L48" s="44" t="s">
        <v>76</v>
      </c>
    </row>
    <row r="49" spans="1:16384" ht="48" customHeight="1" x14ac:dyDescent="0.25">
      <c r="A49" s="44" t="s">
        <v>77</v>
      </c>
      <c r="B49" s="14"/>
      <c r="C49" s="45">
        <v>1597636</v>
      </c>
      <c r="D49" s="9"/>
      <c r="E49" s="9"/>
      <c r="F49" s="46">
        <v>1</v>
      </c>
      <c r="G49" s="45">
        <v>1597636</v>
      </c>
      <c r="H49" s="9"/>
      <c r="I49" s="17"/>
      <c r="K49" s="23"/>
      <c r="L49" s="44" t="s">
        <v>78</v>
      </c>
    </row>
    <row r="50" spans="1:16384" ht="37.5" customHeight="1" x14ac:dyDescent="0.25">
      <c r="A50" s="44" t="s">
        <v>79</v>
      </c>
      <c r="B50" s="14"/>
      <c r="C50" s="45">
        <v>1914410</v>
      </c>
      <c r="D50" s="9"/>
      <c r="E50" s="9"/>
      <c r="F50" s="46">
        <v>1</v>
      </c>
      <c r="G50" s="45">
        <v>1914410</v>
      </c>
      <c r="H50" s="9"/>
      <c r="I50" s="17"/>
      <c r="K50" s="24"/>
      <c r="L50" s="44" t="s">
        <v>80</v>
      </c>
    </row>
    <row r="51" spans="1:16384" ht="47.25" customHeight="1" x14ac:dyDescent="0.25">
      <c r="A51" s="44" t="s">
        <v>81</v>
      </c>
      <c r="B51" s="14"/>
      <c r="C51" s="45">
        <v>1998584.2</v>
      </c>
      <c r="D51" s="9"/>
      <c r="E51" s="9"/>
      <c r="F51" s="46">
        <v>1</v>
      </c>
      <c r="G51" s="45">
        <v>1998584.2</v>
      </c>
      <c r="H51" s="9"/>
      <c r="I51" s="17"/>
      <c r="K51" s="21"/>
      <c r="L51" s="44" t="s">
        <v>82</v>
      </c>
    </row>
    <row r="52" spans="1:16384" ht="45" customHeight="1" x14ac:dyDescent="0.25">
      <c r="A52" s="37" t="s">
        <v>48</v>
      </c>
      <c r="B52" s="18"/>
      <c r="C52" s="39">
        <v>1068665.77</v>
      </c>
      <c r="D52" s="9"/>
      <c r="E52" s="9"/>
      <c r="F52" s="40">
        <v>1</v>
      </c>
      <c r="G52" s="39">
        <v>1068665.77</v>
      </c>
      <c r="H52" s="9"/>
      <c r="I52" s="17"/>
      <c r="K52" s="12"/>
      <c r="L52" s="13" t="s">
        <v>49</v>
      </c>
    </row>
    <row r="53" spans="1:16384" ht="50.25" customHeight="1" x14ac:dyDescent="0.25">
      <c r="A53" s="37" t="s">
        <v>28</v>
      </c>
      <c r="B53" s="14"/>
      <c r="C53" s="39">
        <v>3671815</v>
      </c>
      <c r="D53" s="9"/>
      <c r="E53" s="9"/>
      <c r="F53" s="40">
        <v>1</v>
      </c>
      <c r="G53" s="39">
        <v>3671815</v>
      </c>
      <c r="H53" s="9"/>
      <c r="I53" s="17"/>
      <c r="K53" s="12"/>
      <c r="L53" s="13" t="s">
        <v>29</v>
      </c>
    </row>
    <row r="54" spans="1:16384" ht="39.75" customHeight="1" x14ac:dyDescent="0.25">
      <c r="A54" s="37" t="s">
        <v>30</v>
      </c>
      <c r="B54" s="14"/>
      <c r="C54" s="39">
        <v>1108850</v>
      </c>
      <c r="D54" s="9"/>
      <c r="E54" s="9"/>
      <c r="F54" s="40">
        <v>1</v>
      </c>
      <c r="G54" s="39">
        <v>1108850</v>
      </c>
      <c r="H54" s="9"/>
      <c r="I54" s="17"/>
      <c r="K54" s="12"/>
      <c r="L54" s="13" t="s">
        <v>31</v>
      </c>
    </row>
    <row r="55" spans="1:16384" ht="51.75" customHeight="1" x14ac:dyDescent="0.25">
      <c r="A55" s="37" t="s">
        <v>32</v>
      </c>
      <c r="B55" s="14"/>
      <c r="C55" s="39">
        <v>1451305</v>
      </c>
      <c r="D55" s="9"/>
      <c r="E55" s="9"/>
      <c r="F55" s="55">
        <v>1</v>
      </c>
      <c r="G55" s="39">
        <v>1451305</v>
      </c>
      <c r="H55" s="9"/>
      <c r="I55" s="17"/>
      <c r="K55" s="12"/>
      <c r="L55" s="13" t="s">
        <v>33</v>
      </c>
    </row>
    <row r="56" spans="1:16384" ht="48" customHeight="1" x14ac:dyDescent="0.25">
      <c r="A56" s="37" t="s">
        <v>34</v>
      </c>
      <c r="B56" s="14"/>
      <c r="C56" s="15">
        <v>4371725</v>
      </c>
      <c r="D56" s="9"/>
      <c r="E56" s="9"/>
      <c r="F56" s="55">
        <v>1</v>
      </c>
      <c r="G56" s="15">
        <v>4371725</v>
      </c>
      <c r="H56" s="9"/>
      <c r="I56" s="17"/>
      <c r="K56" s="12"/>
      <c r="L56" s="13" t="s">
        <v>39</v>
      </c>
    </row>
    <row r="57" spans="1:16384" ht="32.25" customHeight="1" x14ac:dyDescent="0.25">
      <c r="A57" s="37" t="s">
        <v>35</v>
      </c>
      <c r="B57" s="14"/>
      <c r="C57" s="15">
        <v>815200</v>
      </c>
      <c r="D57" s="9"/>
      <c r="E57" s="9"/>
      <c r="F57" s="55">
        <v>1</v>
      </c>
      <c r="G57" s="15">
        <v>815200</v>
      </c>
      <c r="H57" s="9"/>
      <c r="I57" s="17"/>
      <c r="K57" s="12"/>
      <c r="L57" s="13" t="s">
        <v>40</v>
      </c>
    </row>
    <row r="58" spans="1:16384" ht="54.75" customHeight="1" x14ac:dyDescent="0.25">
      <c r="A58" s="37" t="s">
        <v>36</v>
      </c>
      <c r="B58" s="14"/>
      <c r="C58" s="9">
        <v>1340700</v>
      </c>
      <c r="D58" s="9"/>
      <c r="E58" s="9"/>
      <c r="F58" s="10">
        <v>1</v>
      </c>
      <c r="G58" s="9">
        <v>1340700</v>
      </c>
      <c r="H58" s="9"/>
      <c r="I58" s="17"/>
      <c r="K58" s="12"/>
      <c r="L58" s="13" t="s">
        <v>41</v>
      </c>
    </row>
    <row r="59" spans="1:16384" ht="29.25" customHeight="1" x14ac:dyDescent="0.25">
      <c r="A59" s="37" t="s">
        <v>37</v>
      </c>
      <c r="B59" s="14"/>
      <c r="C59" s="39">
        <v>3200410</v>
      </c>
      <c r="D59" s="9"/>
      <c r="E59" s="9"/>
      <c r="F59" s="10">
        <v>1</v>
      </c>
      <c r="G59" s="15">
        <v>3200410</v>
      </c>
      <c r="H59" s="9"/>
      <c r="I59" s="56"/>
      <c r="K59" s="12"/>
      <c r="L59" s="13" t="s">
        <v>42</v>
      </c>
    </row>
    <row r="60" spans="1:16384" ht="54" customHeight="1" x14ac:dyDescent="0.25">
      <c r="A60" s="37" t="s">
        <v>26</v>
      </c>
      <c r="B60" s="14"/>
      <c r="C60" s="39">
        <v>1861110</v>
      </c>
      <c r="D60" s="9"/>
      <c r="E60" s="9"/>
      <c r="F60" s="40">
        <v>1</v>
      </c>
      <c r="G60" s="39">
        <v>1861110</v>
      </c>
      <c r="H60" s="9"/>
      <c r="I60" s="17"/>
      <c r="K60" s="12"/>
      <c r="L60" s="13" t="s">
        <v>27</v>
      </c>
    </row>
    <row r="61" spans="1:16384" ht="47.25" customHeight="1" x14ac:dyDescent="0.25">
      <c r="A61" s="37" t="s">
        <v>19</v>
      </c>
      <c r="B61" s="14"/>
      <c r="C61" s="39">
        <v>3678300</v>
      </c>
      <c r="D61" s="9"/>
      <c r="E61" s="9"/>
      <c r="F61" s="40">
        <v>1</v>
      </c>
      <c r="G61" s="39">
        <v>3678300</v>
      </c>
      <c r="H61" s="9"/>
      <c r="I61" s="17"/>
      <c r="K61" s="12">
        <v>6911</v>
      </c>
      <c r="L61" s="13" t="s">
        <v>18</v>
      </c>
    </row>
    <row r="62" spans="1:16384" ht="42.75" customHeight="1" x14ac:dyDescent="0.25">
      <c r="A62" s="37" t="s">
        <v>20</v>
      </c>
      <c r="B62" s="14"/>
      <c r="C62" s="39">
        <v>1379935</v>
      </c>
      <c r="D62" s="9"/>
      <c r="E62" s="9"/>
      <c r="F62" s="40">
        <v>1</v>
      </c>
      <c r="G62" s="39">
        <v>1379935</v>
      </c>
      <c r="H62" s="9"/>
      <c r="I62" s="17"/>
      <c r="K62" s="12">
        <v>6911</v>
      </c>
      <c r="L62" s="13" t="s">
        <v>21</v>
      </c>
    </row>
    <row r="63" spans="1:16384" s="36" customFormat="1" ht="14.25" x14ac:dyDescent="0.2">
      <c r="A63" s="57" t="s">
        <v>16</v>
      </c>
      <c r="B63" s="57"/>
      <c r="C63" s="32">
        <v>65057817.799999997</v>
      </c>
      <c r="D63" s="57"/>
      <c r="E63" s="57"/>
      <c r="F63" s="57"/>
      <c r="G63" s="32">
        <f>+C63</f>
        <v>65057817.799999997</v>
      </c>
      <c r="H63" s="57"/>
      <c r="I63" s="57"/>
      <c r="J63" s="53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  <c r="IU63" s="35"/>
      <c r="IV63" s="35"/>
      <c r="IW63" s="35"/>
      <c r="IX63" s="35"/>
      <c r="IY63" s="35"/>
      <c r="IZ63" s="35"/>
      <c r="JA63" s="35"/>
      <c r="JB63" s="35"/>
      <c r="JC63" s="35"/>
      <c r="JD63" s="35"/>
      <c r="JE63" s="35"/>
      <c r="JF63" s="35"/>
      <c r="JG63" s="35"/>
      <c r="JH63" s="35"/>
      <c r="JI63" s="35"/>
      <c r="JJ63" s="35"/>
      <c r="JK63" s="35"/>
      <c r="JL63" s="35"/>
      <c r="JM63" s="35"/>
      <c r="JN63" s="35"/>
      <c r="JO63" s="35"/>
      <c r="JP63" s="35"/>
      <c r="JQ63" s="35"/>
      <c r="JR63" s="35"/>
      <c r="JS63" s="35"/>
      <c r="JT63" s="35"/>
      <c r="JU63" s="35"/>
      <c r="JV63" s="35"/>
      <c r="JW63" s="35"/>
      <c r="JX63" s="35"/>
      <c r="JY63" s="35"/>
      <c r="JZ63" s="35"/>
      <c r="KA63" s="35"/>
      <c r="KB63" s="35"/>
      <c r="KC63" s="35"/>
      <c r="KD63" s="35"/>
      <c r="KE63" s="35"/>
      <c r="KF63" s="35"/>
      <c r="KG63" s="35"/>
      <c r="KH63" s="35"/>
      <c r="KI63" s="35"/>
      <c r="KJ63" s="35"/>
      <c r="KK63" s="35"/>
      <c r="KL63" s="35"/>
      <c r="KM63" s="35"/>
      <c r="KN63" s="35"/>
      <c r="KO63" s="35"/>
      <c r="KP63" s="35"/>
      <c r="KQ63" s="35"/>
      <c r="KR63" s="35"/>
      <c r="KS63" s="35"/>
      <c r="KT63" s="35"/>
      <c r="KU63" s="35"/>
      <c r="KV63" s="35"/>
      <c r="KW63" s="35"/>
      <c r="KX63" s="35"/>
      <c r="KY63" s="35"/>
      <c r="KZ63" s="35"/>
      <c r="LA63" s="35"/>
      <c r="LB63" s="35"/>
      <c r="LC63" s="35"/>
      <c r="LD63" s="35"/>
      <c r="LE63" s="35"/>
      <c r="LF63" s="35"/>
      <c r="LG63" s="35"/>
      <c r="LH63" s="35"/>
      <c r="LI63" s="35"/>
      <c r="LJ63" s="35"/>
      <c r="LK63" s="35"/>
      <c r="LL63" s="35"/>
      <c r="LM63" s="35"/>
      <c r="LN63" s="35"/>
      <c r="LO63" s="35"/>
      <c r="LP63" s="35"/>
      <c r="LQ63" s="35"/>
      <c r="LR63" s="35"/>
      <c r="LS63" s="35"/>
      <c r="LT63" s="35"/>
      <c r="LU63" s="35"/>
      <c r="LV63" s="35"/>
      <c r="LW63" s="35"/>
      <c r="LX63" s="35"/>
      <c r="LY63" s="35"/>
      <c r="LZ63" s="35"/>
      <c r="MA63" s="35"/>
      <c r="MB63" s="35"/>
      <c r="MC63" s="35"/>
      <c r="MD63" s="35"/>
      <c r="ME63" s="35"/>
      <c r="MF63" s="35"/>
      <c r="MG63" s="35"/>
      <c r="MH63" s="35"/>
      <c r="MI63" s="35"/>
      <c r="MJ63" s="35"/>
      <c r="MK63" s="35"/>
      <c r="ML63" s="35"/>
      <c r="MM63" s="35"/>
      <c r="MN63" s="35"/>
      <c r="MO63" s="35"/>
      <c r="MP63" s="35"/>
      <c r="MQ63" s="35"/>
      <c r="MR63" s="35"/>
      <c r="MS63" s="35"/>
      <c r="MT63" s="35"/>
      <c r="MU63" s="35"/>
      <c r="MV63" s="35"/>
      <c r="MW63" s="35"/>
      <c r="MX63" s="35"/>
      <c r="MY63" s="35"/>
      <c r="MZ63" s="35"/>
      <c r="NA63" s="35"/>
      <c r="NB63" s="35"/>
      <c r="NC63" s="35"/>
      <c r="ND63" s="35"/>
      <c r="NE63" s="35"/>
      <c r="NF63" s="35"/>
      <c r="NG63" s="35"/>
      <c r="NH63" s="35"/>
      <c r="NI63" s="35"/>
      <c r="NJ63" s="35"/>
      <c r="NK63" s="35"/>
      <c r="NL63" s="35"/>
      <c r="NM63" s="35"/>
      <c r="NN63" s="35"/>
      <c r="NO63" s="35"/>
      <c r="NP63" s="35"/>
      <c r="NQ63" s="35"/>
      <c r="NR63" s="35"/>
      <c r="NS63" s="35"/>
      <c r="NT63" s="35"/>
      <c r="NU63" s="35"/>
      <c r="NV63" s="35"/>
      <c r="NW63" s="35"/>
      <c r="NX63" s="35"/>
      <c r="NY63" s="35"/>
      <c r="NZ63" s="35"/>
      <c r="OA63" s="35"/>
      <c r="OB63" s="35"/>
      <c r="OC63" s="35"/>
      <c r="OD63" s="35"/>
      <c r="OE63" s="35"/>
      <c r="OF63" s="35"/>
      <c r="OG63" s="35"/>
      <c r="OH63" s="35"/>
      <c r="OI63" s="35"/>
      <c r="OJ63" s="35"/>
      <c r="OK63" s="35"/>
      <c r="OL63" s="35"/>
      <c r="OM63" s="35"/>
      <c r="ON63" s="35"/>
      <c r="OO63" s="35"/>
      <c r="OP63" s="35"/>
      <c r="OQ63" s="35"/>
      <c r="OR63" s="35"/>
      <c r="OS63" s="35"/>
      <c r="OT63" s="35"/>
      <c r="OU63" s="35"/>
      <c r="OV63" s="35"/>
      <c r="OW63" s="35"/>
      <c r="OX63" s="35"/>
      <c r="OY63" s="35"/>
      <c r="OZ63" s="35"/>
      <c r="PA63" s="35"/>
      <c r="PB63" s="35"/>
      <c r="PC63" s="35"/>
      <c r="PD63" s="35"/>
      <c r="PE63" s="35"/>
      <c r="PF63" s="35"/>
      <c r="PG63" s="35"/>
      <c r="PH63" s="35"/>
      <c r="PI63" s="35"/>
      <c r="PJ63" s="35"/>
      <c r="PK63" s="35"/>
      <c r="PL63" s="35"/>
      <c r="PM63" s="35"/>
      <c r="PN63" s="35"/>
      <c r="PO63" s="35"/>
      <c r="PP63" s="35"/>
      <c r="PQ63" s="35"/>
      <c r="PR63" s="35"/>
      <c r="PS63" s="35"/>
      <c r="PT63" s="35"/>
      <c r="PU63" s="35"/>
      <c r="PV63" s="35"/>
      <c r="PW63" s="35"/>
      <c r="PX63" s="35"/>
      <c r="PY63" s="35"/>
      <c r="PZ63" s="35"/>
      <c r="QA63" s="35"/>
      <c r="QB63" s="35"/>
      <c r="QC63" s="35"/>
      <c r="QD63" s="35"/>
      <c r="QE63" s="35"/>
      <c r="QF63" s="35"/>
      <c r="QG63" s="35"/>
      <c r="QH63" s="35"/>
      <c r="QI63" s="35"/>
      <c r="QJ63" s="35"/>
      <c r="QK63" s="35"/>
      <c r="QL63" s="35"/>
      <c r="QM63" s="35"/>
      <c r="QN63" s="35"/>
      <c r="QO63" s="35"/>
      <c r="QP63" s="35"/>
      <c r="QQ63" s="35"/>
      <c r="QR63" s="35"/>
      <c r="QS63" s="35"/>
      <c r="QT63" s="35"/>
      <c r="QU63" s="35"/>
      <c r="QV63" s="35"/>
      <c r="QW63" s="35"/>
      <c r="QX63" s="35"/>
      <c r="QY63" s="35"/>
      <c r="QZ63" s="35"/>
      <c r="RA63" s="35"/>
      <c r="RB63" s="35"/>
      <c r="RC63" s="35"/>
      <c r="RD63" s="35"/>
      <c r="RE63" s="35"/>
      <c r="RF63" s="35"/>
      <c r="RG63" s="35"/>
      <c r="RH63" s="35"/>
      <c r="RI63" s="35"/>
      <c r="RJ63" s="35"/>
      <c r="RK63" s="35"/>
      <c r="RL63" s="35"/>
      <c r="RM63" s="35"/>
      <c r="RN63" s="35"/>
      <c r="RO63" s="35"/>
      <c r="RP63" s="35"/>
      <c r="RQ63" s="35"/>
      <c r="RR63" s="35"/>
      <c r="RS63" s="35"/>
      <c r="RT63" s="35"/>
      <c r="RU63" s="35"/>
      <c r="RV63" s="35"/>
      <c r="RW63" s="35"/>
      <c r="RX63" s="35"/>
      <c r="RY63" s="35"/>
      <c r="RZ63" s="35"/>
      <c r="SA63" s="35"/>
      <c r="SB63" s="35"/>
      <c r="SC63" s="35"/>
      <c r="SD63" s="35"/>
      <c r="SE63" s="35"/>
      <c r="SF63" s="35"/>
      <c r="SG63" s="35"/>
      <c r="SH63" s="35"/>
      <c r="SI63" s="35"/>
      <c r="SJ63" s="35"/>
      <c r="SK63" s="35"/>
      <c r="SL63" s="35"/>
      <c r="SM63" s="35"/>
      <c r="SN63" s="35"/>
      <c r="SO63" s="35"/>
      <c r="SP63" s="35"/>
      <c r="SQ63" s="35"/>
      <c r="SR63" s="35"/>
      <c r="SS63" s="35"/>
      <c r="ST63" s="35"/>
      <c r="SU63" s="35"/>
      <c r="SV63" s="35"/>
      <c r="SW63" s="35"/>
      <c r="SX63" s="35"/>
      <c r="SY63" s="35"/>
      <c r="SZ63" s="35"/>
      <c r="TA63" s="35"/>
      <c r="TB63" s="35"/>
      <c r="TC63" s="35"/>
      <c r="TD63" s="35"/>
      <c r="TE63" s="35"/>
      <c r="TF63" s="35"/>
      <c r="TG63" s="35"/>
      <c r="TH63" s="35"/>
      <c r="TI63" s="35"/>
      <c r="TJ63" s="35"/>
      <c r="TK63" s="35"/>
      <c r="TL63" s="35"/>
      <c r="TM63" s="35"/>
      <c r="TN63" s="35"/>
      <c r="TO63" s="35"/>
      <c r="TP63" s="35"/>
      <c r="TQ63" s="35"/>
      <c r="TR63" s="35"/>
      <c r="TS63" s="35"/>
      <c r="TT63" s="35"/>
      <c r="TU63" s="35"/>
      <c r="TV63" s="35"/>
      <c r="TW63" s="35"/>
      <c r="TX63" s="35"/>
      <c r="TY63" s="35"/>
      <c r="TZ63" s="35"/>
      <c r="UA63" s="35"/>
      <c r="UB63" s="35"/>
      <c r="UC63" s="35"/>
      <c r="UD63" s="35"/>
      <c r="UE63" s="35"/>
      <c r="UF63" s="35"/>
      <c r="UG63" s="35"/>
      <c r="UH63" s="35"/>
      <c r="UI63" s="35"/>
      <c r="UJ63" s="35"/>
      <c r="UK63" s="35"/>
      <c r="UL63" s="35"/>
      <c r="UM63" s="35"/>
      <c r="UN63" s="35"/>
      <c r="UO63" s="35"/>
      <c r="UP63" s="35"/>
      <c r="UQ63" s="35"/>
      <c r="UR63" s="35"/>
      <c r="US63" s="35"/>
      <c r="UT63" s="35"/>
      <c r="UU63" s="35"/>
      <c r="UV63" s="35"/>
      <c r="UW63" s="35"/>
      <c r="UX63" s="35"/>
      <c r="UY63" s="35"/>
      <c r="UZ63" s="35"/>
      <c r="VA63" s="35"/>
      <c r="VB63" s="35"/>
      <c r="VC63" s="35"/>
      <c r="VD63" s="35"/>
      <c r="VE63" s="35"/>
      <c r="VF63" s="35"/>
      <c r="VG63" s="35"/>
      <c r="VH63" s="35"/>
      <c r="VI63" s="35"/>
      <c r="VJ63" s="35"/>
      <c r="VK63" s="35"/>
      <c r="VL63" s="35"/>
      <c r="VM63" s="35"/>
      <c r="VN63" s="35"/>
      <c r="VO63" s="35"/>
      <c r="VP63" s="35"/>
      <c r="VQ63" s="35"/>
      <c r="VR63" s="35"/>
      <c r="VS63" s="35"/>
      <c r="VT63" s="35"/>
      <c r="VU63" s="35"/>
      <c r="VV63" s="35"/>
      <c r="VW63" s="35"/>
      <c r="VX63" s="35"/>
      <c r="VY63" s="35"/>
      <c r="VZ63" s="35"/>
      <c r="WA63" s="35"/>
      <c r="WB63" s="35"/>
      <c r="WC63" s="35"/>
      <c r="WD63" s="35"/>
      <c r="WE63" s="35"/>
      <c r="WF63" s="35"/>
      <c r="WG63" s="35"/>
      <c r="WH63" s="35"/>
      <c r="WI63" s="35"/>
      <c r="WJ63" s="35"/>
      <c r="WK63" s="35"/>
      <c r="WL63" s="35"/>
      <c r="WM63" s="35"/>
      <c r="WN63" s="35"/>
      <c r="WO63" s="35"/>
      <c r="WP63" s="35"/>
      <c r="WQ63" s="35"/>
      <c r="WR63" s="35"/>
      <c r="WS63" s="35"/>
      <c r="WT63" s="35"/>
      <c r="WU63" s="35"/>
      <c r="WV63" s="35"/>
      <c r="WW63" s="35"/>
      <c r="WX63" s="35"/>
      <c r="WY63" s="35"/>
      <c r="WZ63" s="35"/>
      <c r="XA63" s="35"/>
      <c r="XB63" s="35"/>
      <c r="XC63" s="35"/>
      <c r="XD63" s="35"/>
      <c r="XE63" s="35"/>
      <c r="XF63" s="35"/>
      <c r="XG63" s="35"/>
      <c r="XH63" s="35"/>
      <c r="XI63" s="35"/>
      <c r="XJ63" s="35"/>
      <c r="XK63" s="35"/>
      <c r="XL63" s="35"/>
      <c r="XM63" s="35"/>
      <c r="XN63" s="35"/>
      <c r="XO63" s="35"/>
      <c r="XP63" s="35"/>
      <c r="XQ63" s="35"/>
      <c r="XR63" s="35"/>
      <c r="XS63" s="35"/>
      <c r="XT63" s="35"/>
      <c r="XU63" s="35"/>
      <c r="XV63" s="35"/>
      <c r="XW63" s="35"/>
      <c r="XX63" s="35"/>
      <c r="XY63" s="35"/>
      <c r="XZ63" s="35"/>
      <c r="YA63" s="35"/>
      <c r="YB63" s="35"/>
      <c r="YC63" s="35"/>
      <c r="YD63" s="35"/>
      <c r="YE63" s="35"/>
      <c r="YF63" s="35"/>
      <c r="YG63" s="35"/>
      <c r="YH63" s="35"/>
      <c r="YI63" s="35"/>
      <c r="YJ63" s="35"/>
      <c r="YK63" s="35"/>
      <c r="YL63" s="35"/>
      <c r="YM63" s="35"/>
      <c r="YN63" s="35"/>
      <c r="YO63" s="35"/>
      <c r="YP63" s="35"/>
      <c r="YQ63" s="35"/>
      <c r="YR63" s="35"/>
      <c r="YS63" s="35"/>
      <c r="YT63" s="35"/>
      <c r="YU63" s="35"/>
      <c r="YV63" s="35"/>
      <c r="YW63" s="35"/>
      <c r="YX63" s="35"/>
      <c r="YY63" s="35"/>
      <c r="YZ63" s="35"/>
      <c r="ZA63" s="35"/>
      <c r="ZB63" s="35"/>
      <c r="ZC63" s="35"/>
      <c r="ZD63" s="35"/>
      <c r="ZE63" s="35"/>
      <c r="ZF63" s="35"/>
      <c r="ZG63" s="35"/>
      <c r="ZH63" s="35"/>
      <c r="ZI63" s="35"/>
      <c r="ZJ63" s="35"/>
      <c r="ZK63" s="35"/>
      <c r="ZL63" s="35"/>
      <c r="ZM63" s="35"/>
      <c r="ZN63" s="35"/>
      <c r="ZO63" s="35"/>
      <c r="ZP63" s="35"/>
      <c r="ZQ63" s="35"/>
      <c r="ZR63" s="35"/>
      <c r="ZS63" s="35"/>
      <c r="ZT63" s="35"/>
      <c r="ZU63" s="35"/>
      <c r="ZV63" s="35"/>
      <c r="ZW63" s="35"/>
      <c r="ZX63" s="35"/>
      <c r="ZY63" s="35"/>
      <c r="ZZ63" s="35"/>
      <c r="AAA63" s="35"/>
      <c r="AAB63" s="35"/>
      <c r="AAC63" s="35"/>
      <c r="AAD63" s="35"/>
      <c r="AAE63" s="35"/>
      <c r="AAF63" s="35"/>
      <c r="AAG63" s="35"/>
      <c r="AAH63" s="35"/>
      <c r="AAI63" s="35"/>
      <c r="AAJ63" s="35"/>
      <c r="AAK63" s="35"/>
      <c r="AAL63" s="35"/>
      <c r="AAM63" s="35"/>
      <c r="AAN63" s="35"/>
      <c r="AAO63" s="35"/>
      <c r="AAP63" s="35"/>
      <c r="AAQ63" s="35"/>
      <c r="AAR63" s="35"/>
      <c r="AAS63" s="35"/>
      <c r="AAT63" s="35"/>
      <c r="AAU63" s="35"/>
      <c r="AAV63" s="35"/>
      <c r="AAW63" s="35"/>
      <c r="AAX63" s="35"/>
      <c r="AAY63" s="35"/>
      <c r="AAZ63" s="35"/>
      <c r="ABA63" s="35"/>
      <c r="ABB63" s="35"/>
      <c r="ABC63" s="35"/>
      <c r="ABD63" s="35"/>
      <c r="ABE63" s="35"/>
      <c r="ABF63" s="35"/>
      <c r="ABG63" s="35"/>
      <c r="ABH63" s="35"/>
      <c r="ABI63" s="35"/>
      <c r="ABJ63" s="35"/>
      <c r="ABK63" s="35"/>
      <c r="ABL63" s="35"/>
      <c r="ABM63" s="35"/>
      <c r="ABN63" s="35"/>
      <c r="ABO63" s="35"/>
      <c r="ABP63" s="35"/>
      <c r="ABQ63" s="35"/>
      <c r="ABR63" s="35"/>
      <c r="ABS63" s="35"/>
      <c r="ABT63" s="35"/>
      <c r="ABU63" s="35"/>
      <c r="ABV63" s="35"/>
      <c r="ABW63" s="35"/>
      <c r="ABX63" s="35"/>
      <c r="ABY63" s="35"/>
      <c r="ABZ63" s="35"/>
      <c r="ACA63" s="35"/>
      <c r="ACB63" s="35"/>
      <c r="ACC63" s="35"/>
      <c r="ACD63" s="35"/>
      <c r="ACE63" s="35"/>
      <c r="ACF63" s="35"/>
      <c r="ACG63" s="35"/>
      <c r="ACH63" s="35"/>
      <c r="ACI63" s="35"/>
      <c r="ACJ63" s="35"/>
      <c r="ACK63" s="35"/>
      <c r="ACL63" s="35"/>
      <c r="ACM63" s="35"/>
      <c r="ACN63" s="35"/>
      <c r="ACO63" s="35"/>
      <c r="ACP63" s="35"/>
      <c r="ACQ63" s="35"/>
      <c r="ACR63" s="35"/>
      <c r="ACS63" s="35"/>
      <c r="ACT63" s="35"/>
      <c r="ACU63" s="35"/>
      <c r="ACV63" s="35"/>
      <c r="ACW63" s="35"/>
      <c r="ACX63" s="35"/>
      <c r="ACY63" s="35"/>
      <c r="ACZ63" s="35"/>
      <c r="ADA63" s="35"/>
      <c r="ADB63" s="35"/>
      <c r="ADC63" s="35"/>
      <c r="ADD63" s="35"/>
      <c r="ADE63" s="35"/>
      <c r="ADF63" s="35"/>
      <c r="ADG63" s="35"/>
      <c r="ADH63" s="35"/>
      <c r="ADI63" s="35"/>
      <c r="ADJ63" s="35"/>
      <c r="ADK63" s="35"/>
      <c r="ADL63" s="35"/>
      <c r="ADM63" s="35"/>
      <c r="ADN63" s="35"/>
      <c r="ADO63" s="35"/>
      <c r="ADP63" s="35"/>
      <c r="ADQ63" s="35"/>
      <c r="ADR63" s="35"/>
      <c r="ADS63" s="35"/>
      <c r="ADT63" s="35"/>
      <c r="ADU63" s="35"/>
      <c r="ADV63" s="35"/>
      <c r="ADW63" s="35"/>
      <c r="ADX63" s="35"/>
      <c r="ADY63" s="35"/>
      <c r="ADZ63" s="35"/>
      <c r="AEA63" s="35"/>
      <c r="AEB63" s="35"/>
      <c r="AEC63" s="35"/>
      <c r="AED63" s="35"/>
      <c r="AEE63" s="35"/>
      <c r="AEF63" s="35"/>
      <c r="AEG63" s="35"/>
      <c r="AEH63" s="35"/>
      <c r="AEI63" s="35"/>
      <c r="AEJ63" s="35"/>
      <c r="AEK63" s="35"/>
      <c r="AEL63" s="35"/>
      <c r="AEM63" s="35"/>
      <c r="AEN63" s="35"/>
      <c r="AEO63" s="35"/>
      <c r="AEP63" s="35"/>
      <c r="AEQ63" s="35"/>
      <c r="AER63" s="35"/>
      <c r="AES63" s="35"/>
      <c r="AET63" s="35"/>
      <c r="AEU63" s="35"/>
      <c r="AEV63" s="35"/>
      <c r="AEW63" s="35"/>
      <c r="AEX63" s="35"/>
      <c r="AEY63" s="35"/>
      <c r="AEZ63" s="35"/>
      <c r="AFA63" s="35"/>
      <c r="AFB63" s="35"/>
      <c r="AFC63" s="35"/>
      <c r="AFD63" s="35"/>
      <c r="AFE63" s="35"/>
      <c r="AFF63" s="35"/>
      <c r="AFG63" s="35"/>
      <c r="AFH63" s="35"/>
      <c r="AFI63" s="35"/>
      <c r="AFJ63" s="35"/>
      <c r="AFK63" s="35"/>
      <c r="AFL63" s="35"/>
      <c r="AFM63" s="35"/>
      <c r="AFN63" s="35"/>
      <c r="AFO63" s="35"/>
      <c r="AFP63" s="35"/>
      <c r="AFQ63" s="35"/>
      <c r="AFR63" s="35"/>
      <c r="AFS63" s="35"/>
      <c r="AFT63" s="35"/>
      <c r="AFU63" s="35"/>
      <c r="AFV63" s="35"/>
      <c r="AFW63" s="35"/>
      <c r="AFX63" s="35"/>
      <c r="AFY63" s="35"/>
      <c r="AFZ63" s="35"/>
      <c r="AGA63" s="35"/>
      <c r="AGB63" s="35"/>
      <c r="AGC63" s="35"/>
      <c r="AGD63" s="35"/>
      <c r="AGE63" s="35"/>
      <c r="AGF63" s="35"/>
      <c r="AGG63" s="35"/>
      <c r="AGH63" s="35"/>
      <c r="AGI63" s="35"/>
      <c r="AGJ63" s="35"/>
      <c r="AGK63" s="35"/>
      <c r="AGL63" s="35"/>
      <c r="AGM63" s="35"/>
      <c r="AGN63" s="35"/>
      <c r="AGO63" s="35"/>
      <c r="AGP63" s="35"/>
      <c r="AGQ63" s="35"/>
      <c r="AGR63" s="35"/>
      <c r="AGS63" s="35"/>
      <c r="AGT63" s="35"/>
      <c r="AGU63" s="35"/>
      <c r="AGV63" s="35"/>
      <c r="AGW63" s="35"/>
      <c r="AGX63" s="35"/>
      <c r="AGY63" s="35"/>
      <c r="AGZ63" s="35"/>
      <c r="AHA63" s="35"/>
      <c r="AHB63" s="35"/>
      <c r="AHC63" s="35"/>
      <c r="AHD63" s="35"/>
      <c r="AHE63" s="35"/>
      <c r="AHF63" s="35"/>
      <c r="AHG63" s="35"/>
      <c r="AHH63" s="35"/>
      <c r="AHI63" s="35"/>
      <c r="AHJ63" s="35"/>
      <c r="AHK63" s="35"/>
      <c r="AHL63" s="35"/>
      <c r="AHM63" s="35"/>
      <c r="AHN63" s="35"/>
      <c r="AHO63" s="35"/>
      <c r="AHP63" s="35"/>
      <c r="AHQ63" s="35"/>
      <c r="AHR63" s="35"/>
      <c r="AHS63" s="35"/>
      <c r="AHT63" s="35"/>
      <c r="AHU63" s="35"/>
      <c r="AHV63" s="35"/>
      <c r="AHW63" s="35"/>
      <c r="AHX63" s="35"/>
      <c r="AHY63" s="35"/>
      <c r="AHZ63" s="35"/>
      <c r="AIA63" s="35"/>
      <c r="AIB63" s="35"/>
      <c r="AIC63" s="35"/>
      <c r="AID63" s="35"/>
      <c r="AIE63" s="35"/>
      <c r="AIF63" s="35"/>
      <c r="AIG63" s="35"/>
      <c r="AIH63" s="35"/>
      <c r="AII63" s="35"/>
      <c r="AIJ63" s="35"/>
      <c r="AIK63" s="35"/>
      <c r="AIL63" s="35"/>
      <c r="AIM63" s="35"/>
      <c r="AIN63" s="35"/>
      <c r="AIO63" s="35"/>
      <c r="AIP63" s="35"/>
      <c r="AIQ63" s="35"/>
      <c r="AIR63" s="35"/>
      <c r="AIS63" s="35"/>
      <c r="AIT63" s="35"/>
      <c r="AIU63" s="35"/>
      <c r="AIV63" s="35"/>
      <c r="AIW63" s="35"/>
      <c r="AIX63" s="35"/>
      <c r="AIY63" s="35"/>
      <c r="AIZ63" s="35"/>
      <c r="AJA63" s="35"/>
      <c r="AJB63" s="35"/>
      <c r="AJC63" s="35"/>
      <c r="AJD63" s="35"/>
      <c r="AJE63" s="35"/>
      <c r="AJF63" s="35"/>
      <c r="AJG63" s="35"/>
      <c r="AJH63" s="35"/>
      <c r="AJI63" s="35"/>
      <c r="AJJ63" s="35"/>
      <c r="AJK63" s="35"/>
      <c r="AJL63" s="35"/>
      <c r="AJM63" s="35"/>
      <c r="AJN63" s="35"/>
      <c r="AJO63" s="35"/>
      <c r="AJP63" s="35"/>
      <c r="AJQ63" s="35"/>
      <c r="AJR63" s="35"/>
      <c r="AJS63" s="35"/>
      <c r="AJT63" s="35"/>
      <c r="AJU63" s="35"/>
      <c r="AJV63" s="35"/>
      <c r="AJW63" s="35"/>
      <c r="AJX63" s="35"/>
      <c r="AJY63" s="35"/>
      <c r="AJZ63" s="35"/>
      <c r="AKA63" s="35"/>
      <c r="AKB63" s="35"/>
      <c r="AKC63" s="35"/>
      <c r="AKD63" s="35"/>
      <c r="AKE63" s="35"/>
      <c r="AKF63" s="35"/>
      <c r="AKG63" s="35"/>
      <c r="AKH63" s="35"/>
      <c r="AKI63" s="35"/>
      <c r="AKJ63" s="35"/>
      <c r="AKK63" s="35"/>
      <c r="AKL63" s="35"/>
      <c r="AKM63" s="35"/>
      <c r="AKN63" s="35"/>
      <c r="AKO63" s="35"/>
      <c r="AKP63" s="35"/>
      <c r="AKQ63" s="35"/>
      <c r="AKR63" s="35"/>
      <c r="AKS63" s="35"/>
      <c r="AKT63" s="35"/>
      <c r="AKU63" s="35"/>
      <c r="AKV63" s="35"/>
      <c r="AKW63" s="35"/>
      <c r="AKX63" s="35"/>
      <c r="AKY63" s="35"/>
      <c r="AKZ63" s="35"/>
      <c r="ALA63" s="35"/>
      <c r="ALB63" s="35"/>
      <c r="ALC63" s="35"/>
      <c r="ALD63" s="35"/>
      <c r="ALE63" s="35"/>
      <c r="ALF63" s="35"/>
      <c r="ALG63" s="35"/>
      <c r="ALH63" s="35"/>
      <c r="ALI63" s="35"/>
      <c r="ALJ63" s="35"/>
      <c r="ALK63" s="35"/>
      <c r="ALL63" s="35"/>
      <c r="ALM63" s="35"/>
      <c r="ALN63" s="35"/>
      <c r="ALO63" s="35"/>
      <c r="ALP63" s="35"/>
      <c r="ALQ63" s="35"/>
      <c r="ALR63" s="35"/>
      <c r="ALS63" s="35"/>
      <c r="ALT63" s="35"/>
      <c r="ALU63" s="35"/>
      <c r="ALV63" s="35"/>
      <c r="ALW63" s="35"/>
      <c r="ALX63" s="35"/>
      <c r="ALY63" s="35"/>
      <c r="ALZ63" s="35"/>
      <c r="AMA63" s="35"/>
      <c r="AMB63" s="35"/>
      <c r="AMC63" s="35"/>
      <c r="AMD63" s="35"/>
      <c r="AME63" s="35"/>
      <c r="AMF63" s="35"/>
      <c r="AMG63" s="35"/>
      <c r="AMH63" s="35"/>
      <c r="AMI63" s="35"/>
      <c r="AMJ63" s="35"/>
      <c r="AMK63" s="35"/>
      <c r="AML63" s="35"/>
      <c r="AMM63" s="35"/>
      <c r="AMN63" s="35"/>
      <c r="AMO63" s="35"/>
      <c r="AMP63" s="35"/>
      <c r="AMQ63" s="35"/>
      <c r="AMR63" s="35"/>
      <c r="AMS63" s="35"/>
      <c r="AMT63" s="35"/>
      <c r="AMU63" s="35"/>
      <c r="AMV63" s="35"/>
      <c r="AMW63" s="35"/>
      <c r="AMX63" s="35"/>
      <c r="AMY63" s="35"/>
      <c r="AMZ63" s="35"/>
      <c r="ANA63" s="35"/>
      <c r="ANB63" s="35"/>
      <c r="ANC63" s="35"/>
      <c r="AND63" s="35"/>
      <c r="ANE63" s="35"/>
      <c r="ANF63" s="35"/>
      <c r="ANG63" s="35"/>
      <c r="ANH63" s="35"/>
      <c r="ANI63" s="35"/>
      <c r="ANJ63" s="35"/>
      <c r="ANK63" s="35"/>
      <c r="ANL63" s="35"/>
      <c r="ANM63" s="35"/>
      <c r="ANN63" s="35"/>
      <c r="ANO63" s="35"/>
      <c r="ANP63" s="35"/>
      <c r="ANQ63" s="35"/>
      <c r="ANR63" s="35"/>
      <c r="ANS63" s="35"/>
      <c r="ANT63" s="35"/>
      <c r="ANU63" s="35"/>
      <c r="ANV63" s="35"/>
      <c r="ANW63" s="35"/>
      <c r="ANX63" s="35"/>
      <c r="ANY63" s="35"/>
      <c r="ANZ63" s="35"/>
      <c r="AOA63" s="35"/>
      <c r="AOB63" s="35"/>
      <c r="AOC63" s="35"/>
      <c r="AOD63" s="35"/>
      <c r="AOE63" s="35"/>
      <c r="AOF63" s="35"/>
      <c r="AOG63" s="35"/>
      <c r="AOH63" s="35"/>
      <c r="AOI63" s="35"/>
      <c r="AOJ63" s="35"/>
      <c r="AOK63" s="35"/>
      <c r="AOL63" s="35"/>
      <c r="AOM63" s="35"/>
      <c r="AON63" s="35"/>
      <c r="AOO63" s="35"/>
      <c r="AOP63" s="35"/>
      <c r="AOQ63" s="35"/>
      <c r="AOR63" s="35"/>
      <c r="AOS63" s="35"/>
      <c r="AOT63" s="35"/>
      <c r="AOU63" s="35"/>
      <c r="AOV63" s="35"/>
      <c r="AOW63" s="35"/>
      <c r="AOX63" s="35"/>
      <c r="AOY63" s="35"/>
      <c r="AOZ63" s="35"/>
      <c r="APA63" s="35"/>
      <c r="APB63" s="35"/>
      <c r="APC63" s="35"/>
      <c r="APD63" s="35"/>
      <c r="APE63" s="35"/>
      <c r="APF63" s="35"/>
      <c r="APG63" s="35"/>
      <c r="APH63" s="35"/>
      <c r="API63" s="35"/>
      <c r="APJ63" s="35"/>
      <c r="APK63" s="35"/>
      <c r="APL63" s="35"/>
      <c r="APM63" s="35"/>
      <c r="APN63" s="35"/>
      <c r="APO63" s="35"/>
      <c r="APP63" s="35"/>
      <c r="APQ63" s="35"/>
      <c r="APR63" s="35"/>
      <c r="APS63" s="35"/>
      <c r="APT63" s="35"/>
      <c r="APU63" s="35"/>
      <c r="APV63" s="35"/>
      <c r="APW63" s="35"/>
      <c r="APX63" s="35"/>
      <c r="APY63" s="35"/>
      <c r="APZ63" s="35"/>
      <c r="AQA63" s="35"/>
      <c r="AQB63" s="35"/>
      <c r="AQC63" s="35"/>
      <c r="AQD63" s="35"/>
      <c r="AQE63" s="35"/>
      <c r="AQF63" s="35"/>
      <c r="AQG63" s="35"/>
      <c r="AQH63" s="35"/>
      <c r="AQI63" s="35"/>
      <c r="AQJ63" s="35"/>
      <c r="AQK63" s="35"/>
      <c r="AQL63" s="35"/>
      <c r="AQM63" s="35"/>
      <c r="AQN63" s="35"/>
      <c r="AQO63" s="35"/>
      <c r="AQP63" s="35"/>
      <c r="AQQ63" s="35"/>
      <c r="AQR63" s="35"/>
      <c r="AQS63" s="35"/>
      <c r="AQT63" s="35"/>
      <c r="AQU63" s="35"/>
      <c r="AQV63" s="35"/>
      <c r="AQW63" s="35"/>
      <c r="AQX63" s="35"/>
      <c r="AQY63" s="35"/>
      <c r="AQZ63" s="35"/>
      <c r="ARA63" s="35"/>
      <c r="ARB63" s="35"/>
      <c r="ARC63" s="35"/>
      <c r="ARD63" s="35"/>
      <c r="ARE63" s="35"/>
      <c r="ARF63" s="35"/>
      <c r="ARG63" s="35"/>
      <c r="ARH63" s="35"/>
      <c r="ARI63" s="35"/>
      <c r="ARJ63" s="35"/>
      <c r="ARK63" s="35"/>
      <c r="ARL63" s="35"/>
      <c r="ARM63" s="35"/>
      <c r="ARN63" s="35"/>
      <c r="ARO63" s="35"/>
      <c r="ARP63" s="35"/>
      <c r="ARQ63" s="35"/>
      <c r="ARR63" s="35"/>
      <c r="ARS63" s="35"/>
      <c r="ART63" s="35"/>
      <c r="ARU63" s="35"/>
      <c r="ARV63" s="35"/>
      <c r="ARW63" s="35"/>
      <c r="ARX63" s="35"/>
      <c r="ARY63" s="35"/>
      <c r="ARZ63" s="35"/>
      <c r="ASA63" s="35"/>
      <c r="ASB63" s="35"/>
      <c r="ASC63" s="35"/>
      <c r="ASD63" s="35"/>
      <c r="ASE63" s="35"/>
      <c r="ASF63" s="35"/>
      <c r="ASG63" s="35"/>
      <c r="ASH63" s="35"/>
      <c r="ASI63" s="35"/>
      <c r="ASJ63" s="35"/>
      <c r="ASK63" s="35"/>
      <c r="ASL63" s="35"/>
      <c r="ASM63" s="35"/>
      <c r="ASN63" s="35"/>
      <c r="ASO63" s="35"/>
      <c r="ASP63" s="35"/>
      <c r="ASQ63" s="35"/>
      <c r="ASR63" s="35"/>
      <c r="ASS63" s="35"/>
      <c r="AST63" s="35"/>
      <c r="ASU63" s="35"/>
      <c r="ASV63" s="35"/>
      <c r="ASW63" s="35"/>
      <c r="ASX63" s="35"/>
      <c r="ASY63" s="35"/>
      <c r="ASZ63" s="35"/>
      <c r="ATA63" s="35"/>
      <c r="ATB63" s="35"/>
      <c r="ATC63" s="35"/>
      <c r="ATD63" s="35"/>
      <c r="ATE63" s="35"/>
      <c r="ATF63" s="35"/>
      <c r="ATG63" s="35"/>
      <c r="ATH63" s="35"/>
      <c r="ATI63" s="35"/>
      <c r="ATJ63" s="35"/>
      <c r="ATK63" s="35"/>
      <c r="ATL63" s="35"/>
      <c r="ATM63" s="35"/>
      <c r="ATN63" s="35"/>
      <c r="ATO63" s="35"/>
      <c r="ATP63" s="35"/>
      <c r="ATQ63" s="35"/>
      <c r="ATR63" s="35"/>
      <c r="ATS63" s="35"/>
      <c r="ATT63" s="35"/>
      <c r="ATU63" s="35"/>
      <c r="ATV63" s="35"/>
      <c r="ATW63" s="35"/>
      <c r="ATX63" s="35"/>
      <c r="ATY63" s="35"/>
      <c r="ATZ63" s="35"/>
      <c r="AUA63" s="35"/>
      <c r="AUB63" s="35"/>
      <c r="AUC63" s="35"/>
      <c r="AUD63" s="35"/>
      <c r="AUE63" s="35"/>
      <c r="AUF63" s="35"/>
      <c r="AUG63" s="35"/>
      <c r="AUH63" s="35"/>
      <c r="AUI63" s="35"/>
      <c r="AUJ63" s="35"/>
      <c r="AUK63" s="35"/>
      <c r="AUL63" s="35"/>
      <c r="AUM63" s="35"/>
      <c r="AUN63" s="35"/>
      <c r="AUO63" s="35"/>
      <c r="AUP63" s="35"/>
      <c r="AUQ63" s="35"/>
      <c r="AUR63" s="35"/>
      <c r="AUS63" s="35"/>
      <c r="AUT63" s="35"/>
      <c r="AUU63" s="35"/>
      <c r="AUV63" s="35"/>
      <c r="AUW63" s="35"/>
      <c r="AUX63" s="35"/>
      <c r="AUY63" s="35"/>
      <c r="AUZ63" s="35"/>
      <c r="AVA63" s="35"/>
      <c r="AVB63" s="35"/>
      <c r="AVC63" s="35"/>
      <c r="AVD63" s="35"/>
      <c r="AVE63" s="35"/>
      <c r="AVF63" s="35"/>
      <c r="AVG63" s="35"/>
      <c r="AVH63" s="35"/>
      <c r="AVI63" s="35"/>
      <c r="AVJ63" s="35"/>
      <c r="AVK63" s="35"/>
      <c r="AVL63" s="35"/>
      <c r="AVM63" s="35"/>
      <c r="AVN63" s="35"/>
      <c r="AVO63" s="35"/>
      <c r="AVP63" s="35"/>
      <c r="AVQ63" s="35"/>
      <c r="AVR63" s="35"/>
      <c r="AVS63" s="35"/>
      <c r="AVT63" s="35"/>
      <c r="AVU63" s="35"/>
      <c r="AVV63" s="35"/>
      <c r="AVW63" s="35"/>
      <c r="AVX63" s="35"/>
      <c r="AVY63" s="35"/>
      <c r="AVZ63" s="35"/>
      <c r="AWA63" s="35"/>
      <c r="AWB63" s="35"/>
      <c r="AWC63" s="35"/>
      <c r="AWD63" s="35"/>
      <c r="AWE63" s="35"/>
      <c r="AWF63" s="35"/>
      <c r="AWG63" s="35"/>
      <c r="AWH63" s="35"/>
      <c r="AWI63" s="35"/>
      <c r="AWJ63" s="35"/>
      <c r="AWK63" s="35"/>
      <c r="AWL63" s="35"/>
      <c r="AWM63" s="35"/>
      <c r="AWN63" s="35"/>
      <c r="AWO63" s="35"/>
      <c r="AWP63" s="35"/>
      <c r="AWQ63" s="35"/>
      <c r="AWR63" s="35"/>
      <c r="AWS63" s="35"/>
      <c r="AWT63" s="35"/>
      <c r="AWU63" s="35"/>
      <c r="AWV63" s="35"/>
      <c r="AWW63" s="35"/>
      <c r="AWX63" s="35"/>
      <c r="AWY63" s="35"/>
      <c r="AWZ63" s="35"/>
      <c r="AXA63" s="35"/>
      <c r="AXB63" s="35"/>
      <c r="AXC63" s="35"/>
      <c r="AXD63" s="35"/>
      <c r="AXE63" s="35"/>
      <c r="AXF63" s="35"/>
      <c r="AXG63" s="35"/>
      <c r="AXH63" s="35"/>
      <c r="AXI63" s="35"/>
      <c r="AXJ63" s="35"/>
      <c r="AXK63" s="35"/>
      <c r="AXL63" s="35"/>
      <c r="AXM63" s="35"/>
      <c r="AXN63" s="35"/>
      <c r="AXO63" s="35"/>
      <c r="AXP63" s="35"/>
      <c r="AXQ63" s="35"/>
      <c r="AXR63" s="35"/>
      <c r="AXS63" s="35"/>
      <c r="AXT63" s="35"/>
      <c r="AXU63" s="35"/>
      <c r="AXV63" s="35"/>
      <c r="AXW63" s="35"/>
      <c r="AXX63" s="35"/>
      <c r="AXY63" s="35"/>
      <c r="AXZ63" s="35"/>
      <c r="AYA63" s="35"/>
      <c r="AYB63" s="35"/>
      <c r="AYC63" s="35"/>
      <c r="AYD63" s="35"/>
      <c r="AYE63" s="35"/>
      <c r="AYF63" s="35"/>
      <c r="AYG63" s="35"/>
      <c r="AYH63" s="35"/>
      <c r="AYI63" s="35"/>
      <c r="AYJ63" s="35"/>
      <c r="AYK63" s="35"/>
      <c r="AYL63" s="35"/>
      <c r="AYM63" s="35"/>
      <c r="AYN63" s="35"/>
      <c r="AYO63" s="35"/>
      <c r="AYP63" s="35"/>
      <c r="AYQ63" s="35"/>
      <c r="AYR63" s="35"/>
      <c r="AYS63" s="35"/>
      <c r="AYT63" s="35"/>
      <c r="AYU63" s="35"/>
      <c r="AYV63" s="35"/>
      <c r="AYW63" s="35"/>
      <c r="AYX63" s="35"/>
      <c r="AYY63" s="35"/>
      <c r="AYZ63" s="35"/>
      <c r="AZA63" s="35"/>
      <c r="AZB63" s="35"/>
      <c r="AZC63" s="35"/>
      <c r="AZD63" s="35"/>
      <c r="AZE63" s="35"/>
      <c r="AZF63" s="35"/>
      <c r="AZG63" s="35"/>
      <c r="AZH63" s="35"/>
      <c r="AZI63" s="35"/>
      <c r="AZJ63" s="35"/>
      <c r="AZK63" s="35"/>
      <c r="AZL63" s="35"/>
      <c r="AZM63" s="35"/>
      <c r="AZN63" s="35"/>
      <c r="AZO63" s="35"/>
      <c r="AZP63" s="35"/>
      <c r="AZQ63" s="35"/>
      <c r="AZR63" s="35"/>
      <c r="AZS63" s="35"/>
      <c r="AZT63" s="35"/>
      <c r="AZU63" s="35"/>
      <c r="AZV63" s="35"/>
      <c r="AZW63" s="35"/>
      <c r="AZX63" s="35"/>
      <c r="AZY63" s="35"/>
      <c r="AZZ63" s="35"/>
      <c r="BAA63" s="35"/>
      <c r="BAB63" s="35"/>
      <c r="BAC63" s="35"/>
      <c r="BAD63" s="35"/>
      <c r="BAE63" s="35"/>
      <c r="BAF63" s="35"/>
      <c r="BAG63" s="35"/>
      <c r="BAH63" s="35"/>
      <c r="BAI63" s="35"/>
      <c r="BAJ63" s="35"/>
      <c r="BAK63" s="35"/>
      <c r="BAL63" s="35"/>
      <c r="BAM63" s="35"/>
      <c r="BAN63" s="35"/>
      <c r="BAO63" s="35"/>
      <c r="BAP63" s="35"/>
      <c r="BAQ63" s="35"/>
      <c r="BAR63" s="35"/>
      <c r="BAS63" s="35"/>
      <c r="BAT63" s="35"/>
      <c r="BAU63" s="35"/>
      <c r="BAV63" s="35"/>
      <c r="BAW63" s="35"/>
      <c r="BAX63" s="35"/>
      <c r="BAY63" s="35"/>
      <c r="BAZ63" s="35"/>
      <c r="BBA63" s="35"/>
      <c r="BBB63" s="35"/>
      <c r="BBC63" s="35"/>
      <c r="BBD63" s="35"/>
      <c r="BBE63" s="35"/>
      <c r="BBF63" s="35"/>
      <c r="BBG63" s="35"/>
      <c r="BBH63" s="35"/>
      <c r="BBI63" s="35"/>
      <c r="BBJ63" s="35"/>
      <c r="BBK63" s="35"/>
      <c r="BBL63" s="35"/>
      <c r="BBM63" s="35"/>
      <c r="BBN63" s="35"/>
      <c r="BBO63" s="35"/>
      <c r="BBP63" s="35"/>
      <c r="BBQ63" s="35"/>
      <c r="BBR63" s="35"/>
      <c r="BBS63" s="35"/>
      <c r="BBT63" s="35"/>
      <c r="BBU63" s="35"/>
      <c r="BBV63" s="35"/>
      <c r="BBW63" s="35"/>
      <c r="BBX63" s="35"/>
      <c r="BBY63" s="35"/>
      <c r="BBZ63" s="35"/>
      <c r="BCA63" s="35"/>
      <c r="BCB63" s="35"/>
      <c r="BCC63" s="35"/>
      <c r="BCD63" s="35"/>
      <c r="BCE63" s="35"/>
      <c r="BCF63" s="35"/>
      <c r="BCG63" s="35"/>
      <c r="BCH63" s="35"/>
      <c r="BCI63" s="35"/>
      <c r="BCJ63" s="35"/>
      <c r="BCK63" s="35"/>
      <c r="BCL63" s="35"/>
      <c r="BCM63" s="35"/>
      <c r="BCN63" s="35"/>
      <c r="BCO63" s="35"/>
      <c r="BCP63" s="35"/>
      <c r="BCQ63" s="35"/>
      <c r="BCR63" s="35"/>
      <c r="BCS63" s="35"/>
      <c r="BCT63" s="35"/>
      <c r="BCU63" s="35"/>
      <c r="BCV63" s="35"/>
      <c r="BCW63" s="35"/>
      <c r="BCX63" s="35"/>
      <c r="BCY63" s="35"/>
      <c r="BCZ63" s="35"/>
      <c r="BDA63" s="35"/>
      <c r="BDB63" s="35"/>
      <c r="BDC63" s="35"/>
      <c r="BDD63" s="35"/>
      <c r="BDE63" s="35"/>
      <c r="BDF63" s="35"/>
      <c r="BDG63" s="35"/>
      <c r="BDH63" s="35"/>
      <c r="BDI63" s="35"/>
      <c r="BDJ63" s="35"/>
      <c r="BDK63" s="35"/>
      <c r="BDL63" s="35"/>
      <c r="BDM63" s="35"/>
      <c r="BDN63" s="35"/>
      <c r="BDO63" s="35"/>
      <c r="BDP63" s="35"/>
      <c r="BDQ63" s="35"/>
      <c r="BDR63" s="35"/>
      <c r="BDS63" s="35"/>
      <c r="BDT63" s="35"/>
      <c r="BDU63" s="35"/>
      <c r="BDV63" s="35"/>
      <c r="BDW63" s="35"/>
      <c r="BDX63" s="35"/>
      <c r="BDY63" s="35"/>
      <c r="BDZ63" s="35"/>
      <c r="BEA63" s="35"/>
      <c r="BEB63" s="35"/>
      <c r="BEC63" s="35"/>
      <c r="BED63" s="35"/>
      <c r="BEE63" s="35"/>
      <c r="BEF63" s="35"/>
      <c r="BEG63" s="35"/>
      <c r="BEH63" s="35"/>
      <c r="BEI63" s="35"/>
      <c r="BEJ63" s="35"/>
      <c r="BEK63" s="35"/>
      <c r="BEL63" s="35"/>
      <c r="BEM63" s="35"/>
      <c r="BEN63" s="35"/>
      <c r="BEO63" s="35"/>
      <c r="BEP63" s="35"/>
      <c r="BEQ63" s="35"/>
      <c r="BER63" s="35"/>
      <c r="BES63" s="35"/>
      <c r="BET63" s="35"/>
      <c r="BEU63" s="35"/>
      <c r="BEV63" s="35"/>
      <c r="BEW63" s="35"/>
      <c r="BEX63" s="35"/>
      <c r="BEY63" s="35"/>
      <c r="BEZ63" s="35"/>
      <c r="BFA63" s="35"/>
      <c r="BFB63" s="35"/>
      <c r="BFC63" s="35"/>
      <c r="BFD63" s="35"/>
      <c r="BFE63" s="35"/>
      <c r="BFF63" s="35"/>
      <c r="BFG63" s="35"/>
      <c r="BFH63" s="35"/>
      <c r="BFI63" s="35"/>
      <c r="BFJ63" s="35"/>
      <c r="BFK63" s="35"/>
      <c r="BFL63" s="35"/>
      <c r="BFM63" s="35"/>
      <c r="BFN63" s="35"/>
      <c r="BFO63" s="35"/>
      <c r="BFP63" s="35"/>
      <c r="BFQ63" s="35"/>
      <c r="BFR63" s="35"/>
      <c r="BFS63" s="35"/>
      <c r="BFT63" s="35"/>
      <c r="BFU63" s="35"/>
      <c r="BFV63" s="35"/>
      <c r="BFW63" s="35"/>
      <c r="BFX63" s="35"/>
      <c r="BFY63" s="35"/>
      <c r="BFZ63" s="35"/>
      <c r="BGA63" s="35"/>
      <c r="BGB63" s="35"/>
      <c r="BGC63" s="35"/>
      <c r="BGD63" s="35"/>
      <c r="BGE63" s="35"/>
      <c r="BGF63" s="35"/>
      <c r="BGG63" s="35"/>
      <c r="BGH63" s="35"/>
      <c r="BGI63" s="35"/>
      <c r="BGJ63" s="35"/>
      <c r="BGK63" s="35"/>
      <c r="BGL63" s="35"/>
      <c r="BGM63" s="35"/>
      <c r="BGN63" s="35"/>
      <c r="BGO63" s="35"/>
      <c r="BGP63" s="35"/>
      <c r="BGQ63" s="35"/>
      <c r="BGR63" s="35"/>
      <c r="BGS63" s="35"/>
      <c r="BGT63" s="35"/>
      <c r="BGU63" s="35"/>
      <c r="BGV63" s="35"/>
      <c r="BGW63" s="35"/>
      <c r="BGX63" s="35"/>
      <c r="BGY63" s="35"/>
      <c r="BGZ63" s="35"/>
      <c r="BHA63" s="35"/>
      <c r="BHB63" s="35"/>
      <c r="BHC63" s="35"/>
      <c r="BHD63" s="35"/>
      <c r="BHE63" s="35"/>
      <c r="BHF63" s="35"/>
      <c r="BHG63" s="35"/>
      <c r="BHH63" s="35"/>
      <c r="BHI63" s="35"/>
      <c r="BHJ63" s="35"/>
      <c r="BHK63" s="35"/>
      <c r="BHL63" s="35"/>
      <c r="BHM63" s="35"/>
      <c r="BHN63" s="35"/>
      <c r="BHO63" s="35"/>
      <c r="BHP63" s="35"/>
      <c r="BHQ63" s="35"/>
      <c r="BHR63" s="35"/>
      <c r="BHS63" s="35"/>
      <c r="BHT63" s="35"/>
      <c r="BHU63" s="35"/>
      <c r="BHV63" s="35"/>
      <c r="BHW63" s="35"/>
      <c r="BHX63" s="35"/>
      <c r="BHY63" s="35"/>
      <c r="BHZ63" s="35"/>
      <c r="BIA63" s="35"/>
      <c r="BIB63" s="35"/>
      <c r="BIC63" s="35"/>
      <c r="BID63" s="35"/>
      <c r="BIE63" s="35"/>
      <c r="BIF63" s="35"/>
      <c r="BIG63" s="35"/>
      <c r="BIH63" s="35"/>
      <c r="BII63" s="35"/>
      <c r="BIJ63" s="35"/>
      <c r="BIK63" s="35"/>
      <c r="BIL63" s="35"/>
      <c r="BIM63" s="35"/>
      <c r="BIN63" s="35"/>
      <c r="BIO63" s="35"/>
      <c r="BIP63" s="35"/>
      <c r="BIQ63" s="35"/>
      <c r="BIR63" s="35"/>
      <c r="BIS63" s="35"/>
      <c r="BIT63" s="35"/>
      <c r="BIU63" s="35"/>
      <c r="BIV63" s="35"/>
      <c r="BIW63" s="35"/>
      <c r="BIX63" s="35"/>
      <c r="BIY63" s="35"/>
      <c r="BIZ63" s="35"/>
      <c r="BJA63" s="35"/>
      <c r="BJB63" s="35"/>
      <c r="BJC63" s="35"/>
      <c r="BJD63" s="35"/>
      <c r="BJE63" s="35"/>
      <c r="BJF63" s="35"/>
      <c r="BJG63" s="35"/>
      <c r="BJH63" s="35"/>
      <c r="BJI63" s="35"/>
      <c r="BJJ63" s="35"/>
      <c r="BJK63" s="35"/>
      <c r="BJL63" s="35"/>
      <c r="BJM63" s="35"/>
      <c r="BJN63" s="35"/>
      <c r="BJO63" s="35"/>
      <c r="BJP63" s="35"/>
      <c r="BJQ63" s="35"/>
      <c r="BJR63" s="35"/>
      <c r="BJS63" s="35"/>
      <c r="BJT63" s="35"/>
      <c r="BJU63" s="35"/>
      <c r="BJV63" s="35"/>
      <c r="BJW63" s="35"/>
      <c r="BJX63" s="35"/>
      <c r="BJY63" s="35"/>
      <c r="BJZ63" s="35"/>
      <c r="BKA63" s="35"/>
      <c r="BKB63" s="35"/>
      <c r="BKC63" s="35"/>
      <c r="BKD63" s="35"/>
      <c r="BKE63" s="35"/>
      <c r="BKF63" s="35"/>
      <c r="BKG63" s="35"/>
      <c r="BKH63" s="35"/>
      <c r="BKI63" s="35"/>
      <c r="BKJ63" s="35"/>
      <c r="BKK63" s="35"/>
      <c r="BKL63" s="35"/>
      <c r="BKM63" s="35"/>
      <c r="BKN63" s="35"/>
      <c r="BKO63" s="35"/>
      <c r="BKP63" s="35"/>
      <c r="BKQ63" s="35"/>
      <c r="BKR63" s="35"/>
      <c r="BKS63" s="35"/>
      <c r="BKT63" s="35"/>
      <c r="BKU63" s="35"/>
      <c r="BKV63" s="35"/>
      <c r="BKW63" s="35"/>
      <c r="BKX63" s="35"/>
      <c r="BKY63" s="35"/>
      <c r="BKZ63" s="35"/>
      <c r="BLA63" s="35"/>
      <c r="BLB63" s="35"/>
      <c r="BLC63" s="35"/>
      <c r="BLD63" s="35"/>
      <c r="BLE63" s="35"/>
      <c r="BLF63" s="35"/>
      <c r="BLG63" s="35"/>
      <c r="BLH63" s="35"/>
      <c r="BLI63" s="35"/>
      <c r="BLJ63" s="35"/>
      <c r="BLK63" s="35"/>
      <c r="BLL63" s="35"/>
      <c r="BLM63" s="35"/>
      <c r="BLN63" s="35"/>
      <c r="BLO63" s="35"/>
      <c r="BLP63" s="35"/>
      <c r="BLQ63" s="35"/>
      <c r="BLR63" s="35"/>
      <c r="BLS63" s="35"/>
      <c r="BLT63" s="35"/>
      <c r="BLU63" s="35"/>
      <c r="BLV63" s="35"/>
      <c r="BLW63" s="35"/>
      <c r="BLX63" s="35"/>
      <c r="BLY63" s="35"/>
      <c r="BLZ63" s="35"/>
      <c r="BMA63" s="35"/>
      <c r="BMB63" s="35"/>
      <c r="BMC63" s="35"/>
      <c r="BMD63" s="35"/>
      <c r="BME63" s="35"/>
      <c r="BMF63" s="35"/>
      <c r="BMG63" s="35"/>
      <c r="BMH63" s="35"/>
      <c r="BMI63" s="35"/>
      <c r="BMJ63" s="35"/>
      <c r="BMK63" s="35"/>
      <c r="BML63" s="35"/>
      <c r="BMM63" s="35"/>
      <c r="BMN63" s="35"/>
      <c r="BMO63" s="35"/>
      <c r="BMP63" s="35"/>
      <c r="BMQ63" s="35"/>
      <c r="BMR63" s="35"/>
      <c r="BMS63" s="35"/>
      <c r="BMT63" s="35"/>
      <c r="BMU63" s="35"/>
      <c r="BMV63" s="35"/>
      <c r="BMW63" s="35"/>
      <c r="BMX63" s="35"/>
      <c r="BMY63" s="35"/>
      <c r="BMZ63" s="35"/>
      <c r="BNA63" s="35"/>
      <c r="BNB63" s="35"/>
      <c r="BNC63" s="35"/>
      <c r="BND63" s="35"/>
      <c r="BNE63" s="35"/>
      <c r="BNF63" s="35"/>
      <c r="BNG63" s="35"/>
      <c r="BNH63" s="35"/>
      <c r="BNI63" s="35"/>
      <c r="BNJ63" s="35"/>
      <c r="BNK63" s="35"/>
      <c r="BNL63" s="35"/>
      <c r="BNM63" s="35"/>
      <c r="BNN63" s="35"/>
      <c r="BNO63" s="35"/>
      <c r="BNP63" s="35"/>
      <c r="BNQ63" s="35"/>
      <c r="BNR63" s="35"/>
      <c r="BNS63" s="35"/>
      <c r="BNT63" s="35"/>
      <c r="BNU63" s="35"/>
      <c r="BNV63" s="35"/>
      <c r="BNW63" s="35"/>
      <c r="BNX63" s="35"/>
      <c r="BNY63" s="35"/>
      <c r="BNZ63" s="35"/>
      <c r="BOA63" s="35"/>
      <c r="BOB63" s="35"/>
      <c r="BOC63" s="35"/>
      <c r="BOD63" s="35"/>
      <c r="BOE63" s="35"/>
      <c r="BOF63" s="35"/>
      <c r="BOG63" s="35"/>
      <c r="BOH63" s="35"/>
      <c r="BOI63" s="35"/>
      <c r="BOJ63" s="35"/>
      <c r="BOK63" s="35"/>
      <c r="BOL63" s="35"/>
      <c r="BOM63" s="35"/>
      <c r="BON63" s="35"/>
      <c r="BOO63" s="35"/>
      <c r="BOP63" s="35"/>
      <c r="BOQ63" s="35"/>
      <c r="BOR63" s="35"/>
      <c r="BOS63" s="35"/>
      <c r="BOT63" s="35"/>
      <c r="BOU63" s="35"/>
      <c r="BOV63" s="35"/>
      <c r="BOW63" s="35"/>
      <c r="BOX63" s="35"/>
      <c r="BOY63" s="35"/>
      <c r="BOZ63" s="35"/>
      <c r="BPA63" s="35"/>
      <c r="BPB63" s="35"/>
      <c r="BPC63" s="35"/>
      <c r="BPD63" s="35"/>
      <c r="BPE63" s="35"/>
      <c r="BPF63" s="35"/>
      <c r="BPG63" s="35"/>
      <c r="BPH63" s="35"/>
      <c r="BPI63" s="35"/>
      <c r="BPJ63" s="35"/>
      <c r="BPK63" s="35"/>
      <c r="BPL63" s="35"/>
      <c r="BPM63" s="35"/>
      <c r="BPN63" s="35"/>
      <c r="BPO63" s="35"/>
      <c r="BPP63" s="35"/>
      <c r="BPQ63" s="35"/>
      <c r="BPR63" s="35"/>
      <c r="BPS63" s="35"/>
      <c r="BPT63" s="35"/>
      <c r="BPU63" s="35"/>
      <c r="BPV63" s="35"/>
      <c r="BPW63" s="35"/>
      <c r="BPX63" s="35"/>
      <c r="BPY63" s="35"/>
      <c r="BPZ63" s="35"/>
      <c r="BQA63" s="35"/>
      <c r="BQB63" s="35"/>
      <c r="BQC63" s="35"/>
      <c r="BQD63" s="35"/>
      <c r="BQE63" s="35"/>
      <c r="BQF63" s="35"/>
      <c r="BQG63" s="35"/>
      <c r="BQH63" s="35"/>
      <c r="BQI63" s="35"/>
      <c r="BQJ63" s="35"/>
      <c r="BQK63" s="35"/>
      <c r="BQL63" s="35"/>
      <c r="BQM63" s="35"/>
      <c r="BQN63" s="35"/>
      <c r="BQO63" s="35"/>
      <c r="BQP63" s="35"/>
      <c r="BQQ63" s="35"/>
      <c r="BQR63" s="35"/>
      <c r="BQS63" s="35"/>
      <c r="BQT63" s="35"/>
      <c r="BQU63" s="35"/>
      <c r="BQV63" s="35"/>
      <c r="BQW63" s="35"/>
      <c r="BQX63" s="35"/>
      <c r="BQY63" s="35"/>
      <c r="BQZ63" s="35"/>
      <c r="BRA63" s="35"/>
      <c r="BRB63" s="35"/>
      <c r="BRC63" s="35"/>
      <c r="BRD63" s="35"/>
      <c r="BRE63" s="35"/>
      <c r="BRF63" s="35"/>
      <c r="BRG63" s="35"/>
      <c r="BRH63" s="35"/>
      <c r="BRI63" s="35"/>
      <c r="BRJ63" s="35"/>
      <c r="BRK63" s="35"/>
      <c r="BRL63" s="35"/>
      <c r="BRM63" s="35"/>
      <c r="BRN63" s="35"/>
      <c r="BRO63" s="35"/>
      <c r="BRP63" s="35"/>
      <c r="BRQ63" s="35"/>
      <c r="BRR63" s="35"/>
      <c r="BRS63" s="35"/>
      <c r="BRT63" s="35"/>
      <c r="BRU63" s="35"/>
      <c r="BRV63" s="35"/>
      <c r="BRW63" s="35"/>
      <c r="BRX63" s="35"/>
      <c r="BRY63" s="35"/>
      <c r="BRZ63" s="35"/>
      <c r="BSA63" s="35"/>
      <c r="BSB63" s="35"/>
      <c r="BSC63" s="35"/>
      <c r="BSD63" s="35"/>
      <c r="BSE63" s="35"/>
      <c r="BSF63" s="35"/>
      <c r="BSG63" s="35"/>
      <c r="BSH63" s="35"/>
      <c r="BSI63" s="35"/>
      <c r="BSJ63" s="35"/>
      <c r="BSK63" s="35"/>
      <c r="BSL63" s="35"/>
      <c r="BSM63" s="35"/>
      <c r="BSN63" s="35"/>
      <c r="BSO63" s="35"/>
      <c r="BSP63" s="35"/>
      <c r="BSQ63" s="35"/>
      <c r="BSR63" s="35"/>
      <c r="BSS63" s="35"/>
      <c r="BST63" s="35"/>
      <c r="BSU63" s="35"/>
      <c r="BSV63" s="35"/>
      <c r="BSW63" s="35"/>
      <c r="BSX63" s="35"/>
      <c r="BSY63" s="35"/>
      <c r="BSZ63" s="35"/>
      <c r="BTA63" s="35"/>
      <c r="BTB63" s="35"/>
      <c r="BTC63" s="35"/>
      <c r="BTD63" s="35"/>
      <c r="BTE63" s="35"/>
      <c r="BTF63" s="35"/>
      <c r="BTG63" s="35"/>
      <c r="BTH63" s="35"/>
      <c r="BTI63" s="35"/>
      <c r="BTJ63" s="35"/>
      <c r="BTK63" s="35"/>
      <c r="BTL63" s="35"/>
      <c r="BTM63" s="35"/>
      <c r="BTN63" s="35"/>
      <c r="BTO63" s="35"/>
      <c r="BTP63" s="35"/>
      <c r="BTQ63" s="35"/>
      <c r="BTR63" s="35"/>
      <c r="BTS63" s="35"/>
      <c r="BTT63" s="35"/>
      <c r="BTU63" s="35"/>
      <c r="BTV63" s="35"/>
      <c r="BTW63" s="35"/>
      <c r="BTX63" s="35"/>
      <c r="BTY63" s="35"/>
      <c r="BTZ63" s="35"/>
      <c r="BUA63" s="35"/>
      <c r="BUB63" s="35"/>
      <c r="BUC63" s="35"/>
      <c r="BUD63" s="35"/>
      <c r="BUE63" s="35"/>
      <c r="BUF63" s="35"/>
      <c r="BUG63" s="35"/>
      <c r="BUH63" s="35"/>
      <c r="BUI63" s="35"/>
      <c r="BUJ63" s="35"/>
      <c r="BUK63" s="35"/>
      <c r="BUL63" s="35"/>
      <c r="BUM63" s="35"/>
      <c r="BUN63" s="35"/>
      <c r="BUO63" s="35"/>
      <c r="BUP63" s="35"/>
      <c r="BUQ63" s="35"/>
      <c r="BUR63" s="35"/>
      <c r="BUS63" s="35"/>
      <c r="BUT63" s="35"/>
      <c r="BUU63" s="35"/>
      <c r="BUV63" s="35"/>
      <c r="BUW63" s="35"/>
      <c r="BUX63" s="35"/>
      <c r="BUY63" s="35"/>
      <c r="BUZ63" s="35"/>
      <c r="BVA63" s="35"/>
      <c r="BVB63" s="35"/>
      <c r="BVC63" s="35"/>
      <c r="BVD63" s="35"/>
      <c r="BVE63" s="35"/>
      <c r="BVF63" s="35"/>
      <c r="BVG63" s="35"/>
      <c r="BVH63" s="35"/>
      <c r="BVI63" s="35"/>
      <c r="BVJ63" s="35"/>
      <c r="BVK63" s="35"/>
      <c r="BVL63" s="35"/>
      <c r="BVM63" s="35"/>
      <c r="BVN63" s="35"/>
      <c r="BVO63" s="35"/>
      <c r="BVP63" s="35"/>
      <c r="BVQ63" s="35"/>
      <c r="BVR63" s="35"/>
      <c r="BVS63" s="35"/>
      <c r="BVT63" s="35"/>
      <c r="BVU63" s="35"/>
      <c r="BVV63" s="35"/>
      <c r="BVW63" s="35"/>
      <c r="BVX63" s="35"/>
      <c r="BVY63" s="35"/>
      <c r="BVZ63" s="35"/>
      <c r="BWA63" s="35"/>
      <c r="BWB63" s="35"/>
      <c r="BWC63" s="35"/>
      <c r="BWD63" s="35"/>
      <c r="BWE63" s="35"/>
      <c r="BWF63" s="35"/>
      <c r="BWG63" s="35"/>
      <c r="BWH63" s="35"/>
      <c r="BWI63" s="35"/>
      <c r="BWJ63" s="35"/>
      <c r="BWK63" s="35"/>
      <c r="BWL63" s="35"/>
      <c r="BWM63" s="35"/>
      <c r="BWN63" s="35"/>
      <c r="BWO63" s="35"/>
      <c r="BWP63" s="35"/>
      <c r="BWQ63" s="35"/>
      <c r="BWR63" s="35"/>
      <c r="BWS63" s="35"/>
      <c r="BWT63" s="35"/>
      <c r="BWU63" s="35"/>
      <c r="BWV63" s="35"/>
      <c r="BWW63" s="35"/>
      <c r="BWX63" s="35"/>
      <c r="BWY63" s="35"/>
      <c r="BWZ63" s="35"/>
      <c r="BXA63" s="35"/>
      <c r="BXB63" s="35"/>
      <c r="BXC63" s="35"/>
      <c r="BXD63" s="35"/>
      <c r="BXE63" s="35"/>
      <c r="BXF63" s="35"/>
      <c r="BXG63" s="35"/>
      <c r="BXH63" s="35"/>
      <c r="BXI63" s="35"/>
      <c r="BXJ63" s="35"/>
      <c r="BXK63" s="35"/>
      <c r="BXL63" s="35"/>
      <c r="BXM63" s="35"/>
      <c r="BXN63" s="35"/>
      <c r="BXO63" s="35"/>
      <c r="BXP63" s="35"/>
      <c r="BXQ63" s="35"/>
      <c r="BXR63" s="35"/>
      <c r="BXS63" s="35"/>
      <c r="BXT63" s="35"/>
      <c r="BXU63" s="35"/>
      <c r="BXV63" s="35"/>
      <c r="BXW63" s="35"/>
      <c r="BXX63" s="35"/>
      <c r="BXY63" s="35"/>
      <c r="BXZ63" s="35"/>
      <c r="BYA63" s="35"/>
      <c r="BYB63" s="35"/>
      <c r="BYC63" s="35"/>
      <c r="BYD63" s="35"/>
      <c r="BYE63" s="35"/>
      <c r="BYF63" s="35"/>
      <c r="BYG63" s="35"/>
      <c r="BYH63" s="35"/>
      <c r="BYI63" s="35"/>
      <c r="BYJ63" s="35"/>
      <c r="BYK63" s="35"/>
      <c r="BYL63" s="35"/>
      <c r="BYM63" s="35"/>
      <c r="BYN63" s="35"/>
      <c r="BYO63" s="35"/>
      <c r="BYP63" s="35"/>
      <c r="BYQ63" s="35"/>
      <c r="BYR63" s="35"/>
      <c r="BYS63" s="35"/>
      <c r="BYT63" s="35"/>
      <c r="BYU63" s="35"/>
      <c r="BYV63" s="35"/>
      <c r="BYW63" s="35"/>
      <c r="BYX63" s="35"/>
      <c r="BYY63" s="35"/>
      <c r="BYZ63" s="35"/>
      <c r="BZA63" s="35"/>
      <c r="BZB63" s="35"/>
      <c r="BZC63" s="35"/>
      <c r="BZD63" s="35"/>
      <c r="BZE63" s="35"/>
      <c r="BZF63" s="35"/>
      <c r="BZG63" s="35"/>
      <c r="BZH63" s="35"/>
      <c r="BZI63" s="35"/>
      <c r="BZJ63" s="35"/>
      <c r="BZK63" s="35"/>
      <c r="BZL63" s="35"/>
      <c r="BZM63" s="35"/>
      <c r="BZN63" s="35"/>
      <c r="BZO63" s="35"/>
      <c r="BZP63" s="35"/>
      <c r="BZQ63" s="35"/>
      <c r="BZR63" s="35"/>
      <c r="BZS63" s="35"/>
      <c r="BZT63" s="35"/>
      <c r="BZU63" s="35"/>
      <c r="BZV63" s="35"/>
      <c r="BZW63" s="35"/>
      <c r="BZX63" s="35"/>
      <c r="BZY63" s="35"/>
      <c r="BZZ63" s="35"/>
      <c r="CAA63" s="35"/>
      <c r="CAB63" s="35"/>
      <c r="CAC63" s="35"/>
      <c r="CAD63" s="35"/>
      <c r="CAE63" s="35"/>
      <c r="CAF63" s="35"/>
      <c r="CAG63" s="35"/>
      <c r="CAH63" s="35"/>
      <c r="CAI63" s="35"/>
      <c r="CAJ63" s="35"/>
      <c r="CAK63" s="35"/>
      <c r="CAL63" s="35"/>
      <c r="CAM63" s="35"/>
      <c r="CAN63" s="35"/>
      <c r="CAO63" s="35"/>
      <c r="CAP63" s="35"/>
      <c r="CAQ63" s="35"/>
      <c r="CAR63" s="35"/>
      <c r="CAS63" s="35"/>
      <c r="CAT63" s="35"/>
      <c r="CAU63" s="35"/>
      <c r="CAV63" s="35"/>
      <c r="CAW63" s="35"/>
      <c r="CAX63" s="35"/>
      <c r="CAY63" s="35"/>
      <c r="CAZ63" s="35"/>
      <c r="CBA63" s="35"/>
      <c r="CBB63" s="35"/>
      <c r="CBC63" s="35"/>
      <c r="CBD63" s="35"/>
      <c r="CBE63" s="35"/>
      <c r="CBF63" s="35"/>
      <c r="CBG63" s="35"/>
      <c r="CBH63" s="35"/>
      <c r="CBI63" s="35"/>
      <c r="CBJ63" s="35"/>
      <c r="CBK63" s="35"/>
      <c r="CBL63" s="35"/>
      <c r="CBM63" s="35"/>
      <c r="CBN63" s="35"/>
      <c r="CBO63" s="35"/>
      <c r="CBP63" s="35"/>
      <c r="CBQ63" s="35"/>
      <c r="CBR63" s="35"/>
      <c r="CBS63" s="35"/>
      <c r="CBT63" s="35"/>
      <c r="CBU63" s="35"/>
      <c r="CBV63" s="35"/>
      <c r="CBW63" s="35"/>
      <c r="CBX63" s="35"/>
      <c r="CBY63" s="35"/>
      <c r="CBZ63" s="35"/>
      <c r="CCA63" s="35"/>
      <c r="CCB63" s="35"/>
      <c r="CCC63" s="35"/>
      <c r="CCD63" s="35"/>
      <c r="CCE63" s="35"/>
      <c r="CCF63" s="35"/>
      <c r="CCG63" s="35"/>
      <c r="CCH63" s="35"/>
      <c r="CCI63" s="35"/>
      <c r="CCJ63" s="35"/>
      <c r="CCK63" s="35"/>
      <c r="CCL63" s="35"/>
      <c r="CCM63" s="35"/>
      <c r="CCN63" s="35"/>
      <c r="CCO63" s="35"/>
      <c r="CCP63" s="35"/>
      <c r="CCQ63" s="35"/>
      <c r="CCR63" s="35"/>
      <c r="CCS63" s="35"/>
      <c r="CCT63" s="35"/>
      <c r="CCU63" s="35"/>
      <c r="CCV63" s="35"/>
      <c r="CCW63" s="35"/>
      <c r="CCX63" s="35"/>
      <c r="CCY63" s="35"/>
      <c r="CCZ63" s="35"/>
      <c r="CDA63" s="35"/>
      <c r="CDB63" s="35"/>
      <c r="CDC63" s="35"/>
      <c r="CDD63" s="35"/>
      <c r="CDE63" s="35"/>
      <c r="CDF63" s="35"/>
      <c r="CDG63" s="35"/>
      <c r="CDH63" s="35"/>
      <c r="CDI63" s="35"/>
      <c r="CDJ63" s="35"/>
      <c r="CDK63" s="35"/>
      <c r="CDL63" s="35"/>
      <c r="CDM63" s="35"/>
      <c r="CDN63" s="35"/>
      <c r="CDO63" s="35"/>
      <c r="CDP63" s="35"/>
      <c r="CDQ63" s="35"/>
      <c r="CDR63" s="35"/>
      <c r="CDS63" s="35"/>
      <c r="CDT63" s="35"/>
      <c r="CDU63" s="35"/>
      <c r="CDV63" s="35"/>
      <c r="CDW63" s="35"/>
      <c r="CDX63" s="35"/>
      <c r="CDY63" s="35"/>
      <c r="CDZ63" s="35"/>
      <c r="CEA63" s="35"/>
      <c r="CEB63" s="35"/>
      <c r="CEC63" s="35"/>
      <c r="CED63" s="35"/>
      <c r="CEE63" s="35"/>
      <c r="CEF63" s="35"/>
      <c r="CEG63" s="35"/>
      <c r="CEH63" s="35"/>
      <c r="CEI63" s="35"/>
      <c r="CEJ63" s="35"/>
      <c r="CEK63" s="35"/>
      <c r="CEL63" s="35"/>
      <c r="CEM63" s="35"/>
      <c r="CEN63" s="35"/>
      <c r="CEO63" s="35"/>
      <c r="CEP63" s="35"/>
      <c r="CEQ63" s="35"/>
      <c r="CER63" s="35"/>
      <c r="CES63" s="35"/>
      <c r="CET63" s="35"/>
      <c r="CEU63" s="35"/>
      <c r="CEV63" s="35"/>
      <c r="CEW63" s="35"/>
      <c r="CEX63" s="35"/>
      <c r="CEY63" s="35"/>
      <c r="CEZ63" s="35"/>
      <c r="CFA63" s="35"/>
      <c r="CFB63" s="35"/>
      <c r="CFC63" s="35"/>
      <c r="CFD63" s="35"/>
      <c r="CFE63" s="35"/>
      <c r="CFF63" s="35"/>
      <c r="CFG63" s="35"/>
      <c r="CFH63" s="35"/>
      <c r="CFI63" s="35"/>
      <c r="CFJ63" s="35"/>
      <c r="CFK63" s="35"/>
      <c r="CFL63" s="35"/>
      <c r="CFM63" s="35"/>
      <c r="CFN63" s="35"/>
      <c r="CFO63" s="35"/>
      <c r="CFP63" s="35"/>
      <c r="CFQ63" s="35"/>
      <c r="CFR63" s="35"/>
      <c r="CFS63" s="35"/>
      <c r="CFT63" s="35"/>
      <c r="CFU63" s="35"/>
      <c r="CFV63" s="35"/>
      <c r="CFW63" s="35"/>
      <c r="CFX63" s="35"/>
      <c r="CFY63" s="35"/>
      <c r="CFZ63" s="35"/>
      <c r="CGA63" s="35"/>
      <c r="CGB63" s="35"/>
      <c r="CGC63" s="35"/>
      <c r="CGD63" s="35"/>
      <c r="CGE63" s="35"/>
      <c r="CGF63" s="35"/>
      <c r="CGG63" s="35"/>
      <c r="CGH63" s="35"/>
      <c r="CGI63" s="35"/>
      <c r="CGJ63" s="35"/>
      <c r="CGK63" s="35"/>
      <c r="CGL63" s="35"/>
      <c r="CGM63" s="35"/>
      <c r="CGN63" s="35"/>
      <c r="CGO63" s="35"/>
      <c r="CGP63" s="35"/>
      <c r="CGQ63" s="35"/>
      <c r="CGR63" s="35"/>
      <c r="CGS63" s="35"/>
      <c r="CGT63" s="35"/>
      <c r="CGU63" s="35"/>
      <c r="CGV63" s="35"/>
      <c r="CGW63" s="35"/>
      <c r="CGX63" s="35"/>
      <c r="CGY63" s="35"/>
      <c r="CGZ63" s="35"/>
      <c r="CHA63" s="35"/>
      <c r="CHB63" s="35"/>
      <c r="CHC63" s="35"/>
      <c r="CHD63" s="35"/>
      <c r="CHE63" s="35"/>
      <c r="CHF63" s="35"/>
      <c r="CHG63" s="35"/>
      <c r="CHH63" s="35"/>
      <c r="CHI63" s="35"/>
      <c r="CHJ63" s="35"/>
      <c r="CHK63" s="35"/>
      <c r="CHL63" s="35"/>
      <c r="CHM63" s="35"/>
      <c r="CHN63" s="35"/>
      <c r="CHO63" s="35"/>
      <c r="CHP63" s="35"/>
      <c r="CHQ63" s="35"/>
      <c r="CHR63" s="35"/>
      <c r="CHS63" s="35"/>
      <c r="CHT63" s="35"/>
      <c r="CHU63" s="35"/>
      <c r="CHV63" s="35"/>
      <c r="CHW63" s="35"/>
      <c r="CHX63" s="35"/>
      <c r="CHY63" s="35"/>
      <c r="CHZ63" s="35"/>
      <c r="CIA63" s="35"/>
      <c r="CIB63" s="35"/>
      <c r="CIC63" s="35"/>
      <c r="CID63" s="35"/>
      <c r="CIE63" s="35"/>
      <c r="CIF63" s="35"/>
      <c r="CIG63" s="35"/>
      <c r="CIH63" s="35"/>
      <c r="CII63" s="35"/>
      <c r="CIJ63" s="35"/>
      <c r="CIK63" s="35"/>
      <c r="CIL63" s="35"/>
      <c r="CIM63" s="35"/>
      <c r="CIN63" s="35"/>
      <c r="CIO63" s="35"/>
      <c r="CIP63" s="35"/>
      <c r="CIQ63" s="35"/>
      <c r="CIR63" s="35"/>
      <c r="CIS63" s="35"/>
      <c r="CIT63" s="35"/>
      <c r="CIU63" s="35"/>
      <c r="CIV63" s="35"/>
      <c r="CIW63" s="35"/>
      <c r="CIX63" s="35"/>
      <c r="CIY63" s="35"/>
      <c r="CIZ63" s="35"/>
      <c r="CJA63" s="35"/>
      <c r="CJB63" s="35"/>
      <c r="CJC63" s="35"/>
      <c r="CJD63" s="35"/>
      <c r="CJE63" s="35"/>
      <c r="CJF63" s="35"/>
      <c r="CJG63" s="35"/>
      <c r="CJH63" s="35"/>
      <c r="CJI63" s="35"/>
      <c r="CJJ63" s="35"/>
      <c r="CJK63" s="35"/>
      <c r="CJL63" s="35"/>
      <c r="CJM63" s="35"/>
      <c r="CJN63" s="35"/>
      <c r="CJO63" s="35"/>
      <c r="CJP63" s="35"/>
      <c r="CJQ63" s="35"/>
      <c r="CJR63" s="35"/>
      <c r="CJS63" s="35"/>
      <c r="CJT63" s="35"/>
      <c r="CJU63" s="35"/>
      <c r="CJV63" s="35"/>
      <c r="CJW63" s="35"/>
      <c r="CJX63" s="35"/>
      <c r="CJY63" s="35"/>
      <c r="CJZ63" s="35"/>
      <c r="CKA63" s="35"/>
      <c r="CKB63" s="35"/>
      <c r="CKC63" s="35"/>
      <c r="CKD63" s="35"/>
      <c r="CKE63" s="35"/>
      <c r="CKF63" s="35"/>
      <c r="CKG63" s="35"/>
      <c r="CKH63" s="35"/>
      <c r="CKI63" s="35"/>
      <c r="CKJ63" s="35"/>
      <c r="CKK63" s="35"/>
      <c r="CKL63" s="35"/>
      <c r="CKM63" s="35"/>
      <c r="CKN63" s="35"/>
      <c r="CKO63" s="35"/>
      <c r="CKP63" s="35"/>
      <c r="CKQ63" s="35"/>
      <c r="CKR63" s="35"/>
      <c r="CKS63" s="35"/>
      <c r="CKT63" s="35"/>
      <c r="CKU63" s="35"/>
      <c r="CKV63" s="35"/>
      <c r="CKW63" s="35"/>
      <c r="CKX63" s="35"/>
      <c r="CKY63" s="35"/>
      <c r="CKZ63" s="35"/>
      <c r="CLA63" s="35"/>
      <c r="CLB63" s="35"/>
      <c r="CLC63" s="35"/>
      <c r="CLD63" s="35"/>
      <c r="CLE63" s="35"/>
      <c r="CLF63" s="35"/>
      <c r="CLG63" s="35"/>
      <c r="CLH63" s="35"/>
      <c r="CLI63" s="35"/>
      <c r="CLJ63" s="35"/>
      <c r="CLK63" s="35"/>
      <c r="CLL63" s="35"/>
      <c r="CLM63" s="35"/>
      <c r="CLN63" s="35"/>
      <c r="CLO63" s="35"/>
      <c r="CLP63" s="35"/>
      <c r="CLQ63" s="35"/>
      <c r="CLR63" s="35"/>
      <c r="CLS63" s="35"/>
      <c r="CLT63" s="35"/>
      <c r="CLU63" s="35"/>
      <c r="CLV63" s="35"/>
      <c r="CLW63" s="35"/>
      <c r="CLX63" s="35"/>
      <c r="CLY63" s="35"/>
      <c r="CLZ63" s="35"/>
      <c r="CMA63" s="35"/>
      <c r="CMB63" s="35"/>
      <c r="CMC63" s="35"/>
      <c r="CMD63" s="35"/>
      <c r="CME63" s="35"/>
      <c r="CMF63" s="35"/>
      <c r="CMG63" s="35"/>
      <c r="CMH63" s="35"/>
      <c r="CMI63" s="35"/>
      <c r="CMJ63" s="35"/>
      <c r="CMK63" s="35"/>
      <c r="CML63" s="35"/>
      <c r="CMM63" s="35"/>
      <c r="CMN63" s="35"/>
      <c r="CMO63" s="35"/>
      <c r="CMP63" s="35"/>
      <c r="CMQ63" s="35"/>
      <c r="CMR63" s="35"/>
      <c r="CMS63" s="35"/>
      <c r="CMT63" s="35"/>
      <c r="CMU63" s="35"/>
      <c r="CMV63" s="35"/>
      <c r="CMW63" s="35"/>
      <c r="CMX63" s="35"/>
      <c r="CMY63" s="35"/>
      <c r="CMZ63" s="35"/>
      <c r="CNA63" s="35"/>
      <c r="CNB63" s="35"/>
      <c r="CNC63" s="35"/>
      <c r="CND63" s="35"/>
      <c r="CNE63" s="35"/>
      <c r="CNF63" s="35"/>
      <c r="CNG63" s="35"/>
      <c r="CNH63" s="35"/>
      <c r="CNI63" s="35"/>
      <c r="CNJ63" s="35"/>
      <c r="CNK63" s="35"/>
      <c r="CNL63" s="35"/>
      <c r="CNM63" s="35"/>
      <c r="CNN63" s="35"/>
      <c r="CNO63" s="35"/>
      <c r="CNP63" s="35"/>
      <c r="CNQ63" s="35"/>
      <c r="CNR63" s="35"/>
      <c r="CNS63" s="35"/>
      <c r="CNT63" s="35"/>
      <c r="CNU63" s="35"/>
      <c r="CNV63" s="35"/>
      <c r="CNW63" s="35"/>
      <c r="CNX63" s="35"/>
      <c r="CNY63" s="35"/>
      <c r="CNZ63" s="35"/>
      <c r="COA63" s="35"/>
      <c r="COB63" s="35"/>
      <c r="COC63" s="35"/>
      <c r="COD63" s="35"/>
      <c r="COE63" s="35"/>
      <c r="COF63" s="35"/>
      <c r="COG63" s="35"/>
      <c r="COH63" s="35"/>
      <c r="COI63" s="35"/>
      <c r="COJ63" s="35"/>
      <c r="COK63" s="35"/>
      <c r="COL63" s="35"/>
      <c r="COM63" s="35"/>
      <c r="CON63" s="35"/>
      <c r="COO63" s="35"/>
      <c r="COP63" s="35"/>
      <c r="COQ63" s="35"/>
      <c r="COR63" s="35"/>
      <c r="COS63" s="35"/>
      <c r="COT63" s="35"/>
      <c r="COU63" s="35"/>
      <c r="COV63" s="35"/>
      <c r="COW63" s="35"/>
      <c r="COX63" s="35"/>
      <c r="COY63" s="35"/>
      <c r="COZ63" s="35"/>
      <c r="CPA63" s="35"/>
      <c r="CPB63" s="35"/>
      <c r="CPC63" s="35"/>
      <c r="CPD63" s="35"/>
      <c r="CPE63" s="35"/>
      <c r="CPF63" s="35"/>
      <c r="CPG63" s="35"/>
      <c r="CPH63" s="35"/>
      <c r="CPI63" s="35"/>
      <c r="CPJ63" s="35"/>
      <c r="CPK63" s="35"/>
      <c r="CPL63" s="35"/>
      <c r="CPM63" s="35"/>
      <c r="CPN63" s="35"/>
      <c r="CPO63" s="35"/>
      <c r="CPP63" s="35"/>
      <c r="CPQ63" s="35"/>
      <c r="CPR63" s="35"/>
      <c r="CPS63" s="35"/>
      <c r="CPT63" s="35"/>
      <c r="CPU63" s="35"/>
      <c r="CPV63" s="35"/>
      <c r="CPW63" s="35"/>
      <c r="CPX63" s="35"/>
      <c r="CPY63" s="35"/>
      <c r="CPZ63" s="35"/>
      <c r="CQA63" s="35"/>
      <c r="CQB63" s="35"/>
      <c r="CQC63" s="35"/>
      <c r="CQD63" s="35"/>
      <c r="CQE63" s="35"/>
      <c r="CQF63" s="35"/>
      <c r="CQG63" s="35"/>
      <c r="CQH63" s="35"/>
      <c r="CQI63" s="35"/>
      <c r="CQJ63" s="35"/>
      <c r="CQK63" s="35"/>
      <c r="CQL63" s="35"/>
      <c r="CQM63" s="35"/>
      <c r="CQN63" s="35"/>
      <c r="CQO63" s="35"/>
      <c r="CQP63" s="35"/>
      <c r="CQQ63" s="35"/>
      <c r="CQR63" s="35"/>
      <c r="CQS63" s="35"/>
      <c r="CQT63" s="35"/>
      <c r="CQU63" s="35"/>
      <c r="CQV63" s="35"/>
      <c r="CQW63" s="35"/>
      <c r="CQX63" s="35"/>
      <c r="CQY63" s="35"/>
      <c r="CQZ63" s="35"/>
      <c r="CRA63" s="35"/>
      <c r="CRB63" s="35"/>
      <c r="CRC63" s="35"/>
      <c r="CRD63" s="35"/>
      <c r="CRE63" s="35"/>
      <c r="CRF63" s="35"/>
      <c r="CRG63" s="35"/>
      <c r="CRH63" s="35"/>
      <c r="CRI63" s="35"/>
      <c r="CRJ63" s="35"/>
      <c r="CRK63" s="35"/>
      <c r="CRL63" s="35"/>
      <c r="CRM63" s="35"/>
      <c r="CRN63" s="35"/>
      <c r="CRO63" s="35"/>
      <c r="CRP63" s="35"/>
      <c r="CRQ63" s="35"/>
      <c r="CRR63" s="35"/>
      <c r="CRS63" s="35"/>
      <c r="CRT63" s="35"/>
      <c r="CRU63" s="35"/>
      <c r="CRV63" s="35"/>
      <c r="CRW63" s="35"/>
      <c r="CRX63" s="35"/>
      <c r="CRY63" s="35"/>
      <c r="CRZ63" s="35"/>
      <c r="CSA63" s="35"/>
      <c r="CSB63" s="35"/>
      <c r="CSC63" s="35"/>
      <c r="CSD63" s="35"/>
      <c r="CSE63" s="35"/>
      <c r="CSF63" s="35"/>
      <c r="CSG63" s="35"/>
      <c r="CSH63" s="35"/>
      <c r="CSI63" s="35"/>
      <c r="CSJ63" s="35"/>
      <c r="CSK63" s="35"/>
      <c r="CSL63" s="35"/>
      <c r="CSM63" s="35"/>
      <c r="CSN63" s="35"/>
      <c r="CSO63" s="35"/>
      <c r="CSP63" s="35"/>
      <c r="CSQ63" s="35"/>
      <c r="CSR63" s="35"/>
      <c r="CSS63" s="35"/>
      <c r="CST63" s="35"/>
      <c r="CSU63" s="35"/>
      <c r="CSV63" s="35"/>
      <c r="CSW63" s="35"/>
      <c r="CSX63" s="35"/>
      <c r="CSY63" s="35"/>
      <c r="CSZ63" s="35"/>
      <c r="CTA63" s="35"/>
      <c r="CTB63" s="35"/>
      <c r="CTC63" s="35"/>
      <c r="CTD63" s="35"/>
      <c r="CTE63" s="35"/>
      <c r="CTF63" s="35"/>
      <c r="CTG63" s="35"/>
      <c r="CTH63" s="35"/>
      <c r="CTI63" s="35"/>
      <c r="CTJ63" s="35"/>
      <c r="CTK63" s="35"/>
      <c r="CTL63" s="35"/>
      <c r="CTM63" s="35"/>
      <c r="CTN63" s="35"/>
      <c r="CTO63" s="35"/>
      <c r="CTP63" s="35"/>
      <c r="CTQ63" s="35"/>
      <c r="CTR63" s="35"/>
      <c r="CTS63" s="35"/>
      <c r="CTT63" s="35"/>
      <c r="CTU63" s="35"/>
      <c r="CTV63" s="35"/>
      <c r="CTW63" s="35"/>
      <c r="CTX63" s="35"/>
      <c r="CTY63" s="35"/>
      <c r="CTZ63" s="35"/>
      <c r="CUA63" s="35"/>
      <c r="CUB63" s="35"/>
      <c r="CUC63" s="35"/>
      <c r="CUD63" s="35"/>
      <c r="CUE63" s="35"/>
      <c r="CUF63" s="35"/>
      <c r="CUG63" s="35"/>
      <c r="CUH63" s="35"/>
      <c r="CUI63" s="35"/>
      <c r="CUJ63" s="35"/>
      <c r="CUK63" s="35"/>
      <c r="CUL63" s="35"/>
      <c r="CUM63" s="35"/>
      <c r="CUN63" s="35"/>
      <c r="CUO63" s="35"/>
      <c r="CUP63" s="35"/>
      <c r="CUQ63" s="35"/>
      <c r="CUR63" s="35"/>
      <c r="CUS63" s="35"/>
      <c r="CUT63" s="35"/>
      <c r="CUU63" s="35"/>
      <c r="CUV63" s="35"/>
      <c r="CUW63" s="35"/>
      <c r="CUX63" s="35"/>
      <c r="CUY63" s="35"/>
      <c r="CUZ63" s="35"/>
      <c r="CVA63" s="35"/>
      <c r="CVB63" s="35"/>
      <c r="CVC63" s="35"/>
      <c r="CVD63" s="35"/>
      <c r="CVE63" s="35"/>
      <c r="CVF63" s="35"/>
      <c r="CVG63" s="35"/>
      <c r="CVH63" s="35"/>
      <c r="CVI63" s="35"/>
      <c r="CVJ63" s="35"/>
      <c r="CVK63" s="35"/>
      <c r="CVL63" s="35"/>
      <c r="CVM63" s="35"/>
      <c r="CVN63" s="35"/>
      <c r="CVO63" s="35"/>
      <c r="CVP63" s="35"/>
      <c r="CVQ63" s="35"/>
      <c r="CVR63" s="35"/>
      <c r="CVS63" s="35"/>
      <c r="CVT63" s="35"/>
      <c r="CVU63" s="35"/>
      <c r="CVV63" s="35"/>
      <c r="CVW63" s="35"/>
      <c r="CVX63" s="35"/>
      <c r="CVY63" s="35"/>
      <c r="CVZ63" s="35"/>
      <c r="CWA63" s="35"/>
      <c r="CWB63" s="35"/>
      <c r="CWC63" s="35"/>
      <c r="CWD63" s="35"/>
      <c r="CWE63" s="35"/>
      <c r="CWF63" s="35"/>
      <c r="CWG63" s="35"/>
      <c r="CWH63" s="35"/>
      <c r="CWI63" s="35"/>
      <c r="CWJ63" s="35"/>
      <c r="CWK63" s="35"/>
      <c r="CWL63" s="35"/>
      <c r="CWM63" s="35"/>
      <c r="CWN63" s="35"/>
      <c r="CWO63" s="35"/>
      <c r="CWP63" s="35"/>
      <c r="CWQ63" s="35"/>
      <c r="CWR63" s="35"/>
      <c r="CWS63" s="35"/>
      <c r="CWT63" s="35"/>
      <c r="CWU63" s="35"/>
      <c r="CWV63" s="35"/>
      <c r="CWW63" s="35"/>
      <c r="CWX63" s="35"/>
      <c r="CWY63" s="35"/>
      <c r="CWZ63" s="35"/>
      <c r="CXA63" s="35"/>
      <c r="CXB63" s="35"/>
      <c r="CXC63" s="35"/>
      <c r="CXD63" s="35"/>
      <c r="CXE63" s="35"/>
      <c r="CXF63" s="35"/>
      <c r="CXG63" s="35"/>
      <c r="CXH63" s="35"/>
      <c r="CXI63" s="35"/>
      <c r="CXJ63" s="35"/>
      <c r="CXK63" s="35"/>
      <c r="CXL63" s="35"/>
      <c r="CXM63" s="35"/>
      <c r="CXN63" s="35"/>
      <c r="CXO63" s="35"/>
      <c r="CXP63" s="35"/>
      <c r="CXQ63" s="35"/>
      <c r="CXR63" s="35"/>
      <c r="CXS63" s="35"/>
      <c r="CXT63" s="35"/>
      <c r="CXU63" s="35"/>
      <c r="CXV63" s="35"/>
      <c r="CXW63" s="35"/>
      <c r="CXX63" s="35"/>
      <c r="CXY63" s="35"/>
      <c r="CXZ63" s="35"/>
      <c r="CYA63" s="35"/>
      <c r="CYB63" s="35"/>
      <c r="CYC63" s="35"/>
      <c r="CYD63" s="35"/>
      <c r="CYE63" s="35"/>
      <c r="CYF63" s="35"/>
      <c r="CYG63" s="35"/>
      <c r="CYH63" s="35"/>
      <c r="CYI63" s="35"/>
      <c r="CYJ63" s="35"/>
      <c r="CYK63" s="35"/>
      <c r="CYL63" s="35"/>
      <c r="CYM63" s="35"/>
      <c r="CYN63" s="35"/>
      <c r="CYO63" s="35"/>
      <c r="CYP63" s="35"/>
      <c r="CYQ63" s="35"/>
      <c r="CYR63" s="35"/>
      <c r="CYS63" s="35"/>
      <c r="CYT63" s="35"/>
      <c r="CYU63" s="35"/>
      <c r="CYV63" s="35"/>
      <c r="CYW63" s="35"/>
      <c r="CYX63" s="35"/>
      <c r="CYY63" s="35"/>
      <c r="CYZ63" s="35"/>
      <c r="CZA63" s="35"/>
      <c r="CZB63" s="35"/>
      <c r="CZC63" s="35"/>
      <c r="CZD63" s="35"/>
      <c r="CZE63" s="35"/>
      <c r="CZF63" s="35"/>
      <c r="CZG63" s="35"/>
      <c r="CZH63" s="35"/>
      <c r="CZI63" s="35"/>
      <c r="CZJ63" s="35"/>
      <c r="CZK63" s="35"/>
      <c r="CZL63" s="35"/>
      <c r="CZM63" s="35"/>
      <c r="CZN63" s="35"/>
      <c r="CZO63" s="35"/>
      <c r="CZP63" s="35"/>
      <c r="CZQ63" s="35"/>
      <c r="CZR63" s="35"/>
      <c r="CZS63" s="35"/>
      <c r="CZT63" s="35"/>
      <c r="CZU63" s="35"/>
      <c r="CZV63" s="35"/>
      <c r="CZW63" s="35"/>
      <c r="CZX63" s="35"/>
      <c r="CZY63" s="35"/>
      <c r="CZZ63" s="35"/>
      <c r="DAA63" s="35"/>
      <c r="DAB63" s="35"/>
      <c r="DAC63" s="35"/>
      <c r="DAD63" s="35"/>
      <c r="DAE63" s="35"/>
      <c r="DAF63" s="35"/>
      <c r="DAG63" s="35"/>
      <c r="DAH63" s="35"/>
      <c r="DAI63" s="35"/>
      <c r="DAJ63" s="35"/>
      <c r="DAK63" s="35"/>
      <c r="DAL63" s="35"/>
      <c r="DAM63" s="35"/>
      <c r="DAN63" s="35"/>
      <c r="DAO63" s="35"/>
      <c r="DAP63" s="35"/>
      <c r="DAQ63" s="35"/>
      <c r="DAR63" s="35"/>
      <c r="DAS63" s="35"/>
      <c r="DAT63" s="35"/>
      <c r="DAU63" s="35"/>
      <c r="DAV63" s="35"/>
      <c r="DAW63" s="35"/>
      <c r="DAX63" s="35"/>
      <c r="DAY63" s="35"/>
      <c r="DAZ63" s="35"/>
      <c r="DBA63" s="35"/>
      <c r="DBB63" s="35"/>
      <c r="DBC63" s="35"/>
      <c r="DBD63" s="35"/>
      <c r="DBE63" s="35"/>
      <c r="DBF63" s="35"/>
      <c r="DBG63" s="35"/>
      <c r="DBH63" s="35"/>
      <c r="DBI63" s="35"/>
      <c r="DBJ63" s="35"/>
      <c r="DBK63" s="35"/>
      <c r="DBL63" s="35"/>
      <c r="DBM63" s="35"/>
      <c r="DBN63" s="35"/>
      <c r="DBO63" s="35"/>
      <c r="DBP63" s="35"/>
      <c r="DBQ63" s="35"/>
      <c r="DBR63" s="35"/>
      <c r="DBS63" s="35"/>
      <c r="DBT63" s="35"/>
      <c r="DBU63" s="35"/>
      <c r="DBV63" s="35"/>
      <c r="DBW63" s="35"/>
      <c r="DBX63" s="35"/>
      <c r="DBY63" s="35"/>
      <c r="DBZ63" s="35"/>
      <c r="DCA63" s="35"/>
      <c r="DCB63" s="35"/>
      <c r="DCC63" s="35"/>
      <c r="DCD63" s="35"/>
      <c r="DCE63" s="35"/>
      <c r="DCF63" s="35"/>
      <c r="DCG63" s="35"/>
      <c r="DCH63" s="35"/>
      <c r="DCI63" s="35"/>
      <c r="DCJ63" s="35"/>
      <c r="DCK63" s="35"/>
      <c r="DCL63" s="35"/>
      <c r="DCM63" s="35"/>
      <c r="DCN63" s="35"/>
      <c r="DCO63" s="35"/>
      <c r="DCP63" s="35"/>
      <c r="DCQ63" s="35"/>
      <c r="DCR63" s="35"/>
      <c r="DCS63" s="35"/>
      <c r="DCT63" s="35"/>
      <c r="DCU63" s="35"/>
      <c r="DCV63" s="35"/>
      <c r="DCW63" s="35"/>
      <c r="DCX63" s="35"/>
      <c r="DCY63" s="35"/>
      <c r="DCZ63" s="35"/>
      <c r="DDA63" s="35"/>
      <c r="DDB63" s="35"/>
      <c r="DDC63" s="35"/>
      <c r="DDD63" s="35"/>
      <c r="DDE63" s="35"/>
      <c r="DDF63" s="35"/>
      <c r="DDG63" s="35"/>
      <c r="DDH63" s="35"/>
      <c r="DDI63" s="35"/>
      <c r="DDJ63" s="35"/>
      <c r="DDK63" s="35"/>
      <c r="DDL63" s="35"/>
      <c r="DDM63" s="35"/>
      <c r="DDN63" s="35"/>
      <c r="DDO63" s="35"/>
      <c r="DDP63" s="35"/>
      <c r="DDQ63" s="35"/>
      <c r="DDR63" s="35"/>
      <c r="DDS63" s="35"/>
      <c r="DDT63" s="35"/>
      <c r="DDU63" s="35"/>
      <c r="DDV63" s="35"/>
      <c r="DDW63" s="35"/>
      <c r="DDX63" s="35"/>
      <c r="DDY63" s="35"/>
      <c r="DDZ63" s="35"/>
      <c r="DEA63" s="35"/>
      <c r="DEB63" s="35"/>
      <c r="DEC63" s="35"/>
      <c r="DED63" s="35"/>
      <c r="DEE63" s="35"/>
      <c r="DEF63" s="35"/>
      <c r="DEG63" s="35"/>
      <c r="DEH63" s="35"/>
      <c r="DEI63" s="35"/>
      <c r="DEJ63" s="35"/>
      <c r="DEK63" s="35"/>
      <c r="DEL63" s="35"/>
      <c r="DEM63" s="35"/>
      <c r="DEN63" s="35"/>
      <c r="DEO63" s="35"/>
      <c r="DEP63" s="35"/>
      <c r="DEQ63" s="35"/>
      <c r="DER63" s="35"/>
      <c r="DES63" s="35"/>
      <c r="DET63" s="35"/>
      <c r="DEU63" s="35"/>
      <c r="DEV63" s="35"/>
      <c r="DEW63" s="35"/>
      <c r="DEX63" s="35"/>
      <c r="DEY63" s="35"/>
      <c r="DEZ63" s="35"/>
      <c r="DFA63" s="35"/>
      <c r="DFB63" s="35"/>
      <c r="DFC63" s="35"/>
      <c r="DFD63" s="35"/>
      <c r="DFE63" s="35"/>
      <c r="DFF63" s="35"/>
      <c r="DFG63" s="35"/>
      <c r="DFH63" s="35"/>
      <c r="DFI63" s="35"/>
      <c r="DFJ63" s="35"/>
      <c r="DFK63" s="35"/>
      <c r="DFL63" s="35"/>
      <c r="DFM63" s="35"/>
      <c r="DFN63" s="35"/>
      <c r="DFO63" s="35"/>
      <c r="DFP63" s="35"/>
      <c r="DFQ63" s="35"/>
      <c r="DFR63" s="35"/>
      <c r="DFS63" s="35"/>
      <c r="DFT63" s="35"/>
      <c r="DFU63" s="35"/>
      <c r="DFV63" s="35"/>
      <c r="DFW63" s="35"/>
      <c r="DFX63" s="35"/>
      <c r="DFY63" s="35"/>
      <c r="DFZ63" s="35"/>
      <c r="DGA63" s="35"/>
      <c r="DGB63" s="35"/>
      <c r="DGC63" s="35"/>
      <c r="DGD63" s="35"/>
      <c r="DGE63" s="35"/>
      <c r="DGF63" s="35"/>
      <c r="DGG63" s="35"/>
      <c r="DGH63" s="35"/>
      <c r="DGI63" s="35"/>
      <c r="DGJ63" s="35"/>
      <c r="DGK63" s="35"/>
      <c r="DGL63" s="35"/>
      <c r="DGM63" s="35"/>
      <c r="DGN63" s="35"/>
      <c r="DGO63" s="35"/>
      <c r="DGP63" s="35"/>
      <c r="DGQ63" s="35"/>
      <c r="DGR63" s="35"/>
      <c r="DGS63" s="35"/>
      <c r="DGT63" s="35"/>
      <c r="DGU63" s="35"/>
      <c r="DGV63" s="35"/>
      <c r="DGW63" s="35"/>
      <c r="DGX63" s="35"/>
      <c r="DGY63" s="35"/>
      <c r="DGZ63" s="35"/>
      <c r="DHA63" s="35"/>
      <c r="DHB63" s="35"/>
      <c r="DHC63" s="35"/>
      <c r="DHD63" s="35"/>
      <c r="DHE63" s="35"/>
      <c r="DHF63" s="35"/>
      <c r="DHG63" s="35"/>
      <c r="DHH63" s="35"/>
      <c r="DHI63" s="35"/>
      <c r="DHJ63" s="35"/>
      <c r="DHK63" s="35"/>
      <c r="DHL63" s="35"/>
      <c r="DHM63" s="35"/>
      <c r="DHN63" s="35"/>
      <c r="DHO63" s="35"/>
      <c r="DHP63" s="35"/>
      <c r="DHQ63" s="35"/>
      <c r="DHR63" s="35"/>
      <c r="DHS63" s="35"/>
      <c r="DHT63" s="35"/>
      <c r="DHU63" s="35"/>
      <c r="DHV63" s="35"/>
      <c r="DHW63" s="35"/>
      <c r="DHX63" s="35"/>
      <c r="DHY63" s="35"/>
      <c r="DHZ63" s="35"/>
      <c r="DIA63" s="35"/>
      <c r="DIB63" s="35"/>
      <c r="DIC63" s="35"/>
      <c r="DID63" s="35"/>
      <c r="DIE63" s="35"/>
      <c r="DIF63" s="35"/>
      <c r="DIG63" s="35"/>
      <c r="DIH63" s="35"/>
      <c r="DII63" s="35"/>
      <c r="DIJ63" s="35"/>
      <c r="DIK63" s="35"/>
      <c r="DIL63" s="35"/>
      <c r="DIM63" s="35"/>
      <c r="DIN63" s="35"/>
      <c r="DIO63" s="35"/>
      <c r="DIP63" s="35"/>
      <c r="DIQ63" s="35"/>
      <c r="DIR63" s="35"/>
      <c r="DIS63" s="35"/>
      <c r="DIT63" s="35"/>
      <c r="DIU63" s="35"/>
      <c r="DIV63" s="35"/>
      <c r="DIW63" s="35"/>
      <c r="DIX63" s="35"/>
      <c r="DIY63" s="35"/>
      <c r="DIZ63" s="35"/>
      <c r="DJA63" s="35"/>
      <c r="DJB63" s="35"/>
      <c r="DJC63" s="35"/>
      <c r="DJD63" s="35"/>
      <c r="DJE63" s="35"/>
      <c r="DJF63" s="35"/>
      <c r="DJG63" s="35"/>
      <c r="DJH63" s="35"/>
      <c r="DJI63" s="35"/>
      <c r="DJJ63" s="35"/>
      <c r="DJK63" s="35"/>
      <c r="DJL63" s="35"/>
      <c r="DJM63" s="35"/>
      <c r="DJN63" s="35"/>
      <c r="DJO63" s="35"/>
      <c r="DJP63" s="35"/>
      <c r="DJQ63" s="35"/>
      <c r="DJR63" s="35"/>
      <c r="DJS63" s="35"/>
      <c r="DJT63" s="35"/>
      <c r="DJU63" s="35"/>
      <c r="DJV63" s="35"/>
      <c r="DJW63" s="35"/>
      <c r="DJX63" s="35"/>
      <c r="DJY63" s="35"/>
      <c r="DJZ63" s="35"/>
      <c r="DKA63" s="35"/>
      <c r="DKB63" s="35"/>
      <c r="DKC63" s="35"/>
      <c r="DKD63" s="35"/>
      <c r="DKE63" s="35"/>
      <c r="DKF63" s="35"/>
      <c r="DKG63" s="35"/>
      <c r="DKH63" s="35"/>
      <c r="DKI63" s="35"/>
      <c r="DKJ63" s="35"/>
      <c r="DKK63" s="35"/>
      <c r="DKL63" s="35"/>
      <c r="DKM63" s="35"/>
      <c r="DKN63" s="35"/>
      <c r="DKO63" s="35"/>
      <c r="DKP63" s="35"/>
      <c r="DKQ63" s="35"/>
      <c r="DKR63" s="35"/>
      <c r="DKS63" s="35"/>
      <c r="DKT63" s="35"/>
      <c r="DKU63" s="35"/>
      <c r="DKV63" s="35"/>
      <c r="DKW63" s="35"/>
      <c r="DKX63" s="35"/>
      <c r="DKY63" s="35"/>
      <c r="DKZ63" s="35"/>
      <c r="DLA63" s="35"/>
      <c r="DLB63" s="35"/>
      <c r="DLC63" s="35"/>
      <c r="DLD63" s="35"/>
      <c r="DLE63" s="35"/>
      <c r="DLF63" s="35"/>
      <c r="DLG63" s="35"/>
      <c r="DLH63" s="35"/>
      <c r="DLI63" s="35"/>
      <c r="DLJ63" s="35"/>
      <c r="DLK63" s="35"/>
      <c r="DLL63" s="35"/>
      <c r="DLM63" s="35"/>
      <c r="DLN63" s="35"/>
      <c r="DLO63" s="35"/>
      <c r="DLP63" s="35"/>
      <c r="DLQ63" s="35"/>
      <c r="DLR63" s="35"/>
      <c r="DLS63" s="35"/>
      <c r="DLT63" s="35"/>
      <c r="DLU63" s="35"/>
      <c r="DLV63" s="35"/>
      <c r="DLW63" s="35"/>
      <c r="DLX63" s="35"/>
      <c r="DLY63" s="35"/>
      <c r="DLZ63" s="35"/>
      <c r="DMA63" s="35"/>
      <c r="DMB63" s="35"/>
      <c r="DMC63" s="35"/>
      <c r="DMD63" s="35"/>
      <c r="DME63" s="35"/>
      <c r="DMF63" s="35"/>
      <c r="DMG63" s="35"/>
      <c r="DMH63" s="35"/>
      <c r="DMI63" s="35"/>
      <c r="DMJ63" s="35"/>
      <c r="DMK63" s="35"/>
      <c r="DML63" s="35"/>
      <c r="DMM63" s="35"/>
      <c r="DMN63" s="35"/>
      <c r="DMO63" s="35"/>
      <c r="DMP63" s="35"/>
      <c r="DMQ63" s="35"/>
      <c r="DMR63" s="35"/>
      <c r="DMS63" s="35"/>
      <c r="DMT63" s="35"/>
      <c r="DMU63" s="35"/>
      <c r="DMV63" s="35"/>
      <c r="DMW63" s="35"/>
      <c r="DMX63" s="35"/>
      <c r="DMY63" s="35"/>
      <c r="DMZ63" s="35"/>
      <c r="DNA63" s="35"/>
      <c r="DNB63" s="35"/>
      <c r="DNC63" s="35"/>
      <c r="DND63" s="35"/>
      <c r="DNE63" s="35"/>
      <c r="DNF63" s="35"/>
      <c r="DNG63" s="35"/>
      <c r="DNH63" s="35"/>
      <c r="DNI63" s="35"/>
      <c r="DNJ63" s="35"/>
      <c r="DNK63" s="35"/>
      <c r="DNL63" s="35"/>
      <c r="DNM63" s="35"/>
      <c r="DNN63" s="35"/>
      <c r="DNO63" s="35"/>
      <c r="DNP63" s="35"/>
      <c r="DNQ63" s="35"/>
      <c r="DNR63" s="35"/>
      <c r="DNS63" s="35"/>
      <c r="DNT63" s="35"/>
      <c r="DNU63" s="35"/>
      <c r="DNV63" s="35"/>
      <c r="DNW63" s="35"/>
      <c r="DNX63" s="35"/>
      <c r="DNY63" s="35"/>
      <c r="DNZ63" s="35"/>
      <c r="DOA63" s="35"/>
      <c r="DOB63" s="35"/>
      <c r="DOC63" s="35"/>
      <c r="DOD63" s="35"/>
      <c r="DOE63" s="35"/>
      <c r="DOF63" s="35"/>
      <c r="DOG63" s="35"/>
      <c r="DOH63" s="35"/>
      <c r="DOI63" s="35"/>
      <c r="DOJ63" s="35"/>
      <c r="DOK63" s="35"/>
      <c r="DOL63" s="35"/>
      <c r="DOM63" s="35"/>
      <c r="DON63" s="35"/>
      <c r="DOO63" s="35"/>
      <c r="DOP63" s="35"/>
      <c r="DOQ63" s="35"/>
      <c r="DOR63" s="35"/>
      <c r="DOS63" s="35"/>
      <c r="DOT63" s="35"/>
      <c r="DOU63" s="35"/>
      <c r="DOV63" s="35"/>
      <c r="DOW63" s="35"/>
      <c r="DOX63" s="35"/>
      <c r="DOY63" s="35"/>
      <c r="DOZ63" s="35"/>
      <c r="DPA63" s="35"/>
      <c r="DPB63" s="35"/>
      <c r="DPC63" s="35"/>
      <c r="DPD63" s="35"/>
      <c r="DPE63" s="35"/>
      <c r="DPF63" s="35"/>
      <c r="DPG63" s="35"/>
      <c r="DPH63" s="35"/>
      <c r="DPI63" s="35"/>
      <c r="DPJ63" s="35"/>
      <c r="DPK63" s="35"/>
      <c r="DPL63" s="35"/>
      <c r="DPM63" s="35"/>
      <c r="DPN63" s="35"/>
      <c r="DPO63" s="35"/>
      <c r="DPP63" s="35"/>
      <c r="DPQ63" s="35"/>
      <c r="DPR63" s="35"/>
      <c r="DPS63" s="35"/>
      <c r="DPT63" s="35"/>
      <c r="DPU63" s="35"/>
      <c r="DPV63" s="35"/>
      <c r="DPW63" s="35"/>
      <c r="DPX63" s="35"/>
      <c r="DPY63" s="35"/>
      <c r="DPZ63" s="35"/>
      <c r="DQA63" s="35"/>
      <c r="DQB63" s="35"/>
      <c r="DQC63" s="35"/>
      <c r="DQD63" s="35"/>
      <c r="DQE63" s="35"/>
      <c r="DQF63" s="35"/>
      <c r="DQG63" s="35"/>
      <c r="DQH63" s="35"/>
      <c r="DQI63" s="35"/>
      <c r="DQJ63" s="35"/>
      <c r="DQK63" s="35"/>
      <c r="DQL63" s="35"/>
      <c r="DQM63" s="35"/>
      <c r="DQN63" s="35"/>
      <c r="DQO63" s="35"/>
      <c r="DQP63" s="35"/>
      <c r="DQQ63" s="35"/>
      <c r="DQR63" s="35"/>
      <c r="DQS63" s="35"/>
      <c r="DQT63" s="35"/>
      <c r="DQU63" s="35"/>
      <c r="DQV63" s="35"/>
      <c r="DQW63" s="35"/>
      <c r="DQX63" s="35"/>
      <c r="DQY63" s="35"/>
      <c r="DQZ63" s="35"/>
      <c r="DRA63" s="35"/>
      <c r="DRB63" s="35"/>
      <c r="DRC63" s="35"/>
      <c r="DRD63" s="35"/>
      <c r="DRE63" s="35"/>
      <c r="DRF63" s="35"/>
      <c r="DRG63" s="35"/>
      <c r="DRH63" s="35"/>
      <c r="DRI63" s="35"/>
      <c r="DRJ63" s="35"/>
      <c r="DRK63" s="35"/>
      <c r="DRL63" s="35"/>
      <c r="DRM63" s="35"/>
      <c r="DRN63" s="35"/>
      <c r="DRO63" s="35"/>
      <c r="DRP63" s="35"/>
      <c r="DRQ63" s="35"/>
      <c r="DRR63" s="35"/>
      <c r="DRS63" s="35"/>
      <c r="DRT63" s="35"/>
      <c r="DRU63" s="35"/>
      <c r="DRV63" s="35"/>
      <c r="DRW63" s="35"/>
      <c r="DRX63" s="35"/>
      <c r="DRY63" s="35"/>
      <c r="DRZ63" s="35"/>
      <c r="DSA63" s="35"/>
      <c r="DSB63" s="35"/>
      <c r="DSC63" s="35"/>
      <c r="DSD63" s="35"/>
      <c r="DSE63" s="35"/>
      <c r="DSF63" s="35"/>
      <c r="DSG63" s="35"/>
      <c r="DSH63" s="35"/>
      <c r="DSI63" s="35"/>
      <c r="DSJ63" s="35"/>
      <c r="DSK63" s="35"/>
      <c r="DSL63" s="35"/>
      <c r="DSM63" s="35"/>
      <c r="DSN63" s="35"/>
      <c r="DSO63" s="35"/>
      <c r="DSP63" s="35"/>
      <c r="DSQ63" s="35"/>
      <c r="DSR63" s="35"/>
      <c r="DSS63" s="35"/>
      <c r="DST63" s="35"/>
      <c r="DSU63" s="35"/>
      <c r="DSV63" s="35"/>
      <c r="DSW63" s="35"/>
      <c r="DSX63" s="35"/>
      <c r="DSY63" s="35"/>
      <c r="DSZ63" s="35"/>
      <c r="DTA63" s="35"/>
      <c r="DTB63" s="35"/>
      <c r="DTC63" s="35"/>
      <c r="DTD63" s="35"/>
      <c r="DTE63" s="35"/>
      <c r="DTF63" s="35"/>
      <c r="DTG63" s="35"/>
      <c r="DTH63" s="35"/>
      <c r="DTI63" s="35"/>
      <c r="DTJ63" s="35"/>
      <c r="DTK63" s="35"/>
      <c r="DTL63" s="35"/>
      <c r="DTM63" s="35"/>
      <c r="DTN63" s="35"/>
      <c r="DTO63" s="35"/>
      <c r="DTP63" s="35"/>
      <c r="DTQ63" s="35"/>
      <c r="DTR63" s="35"/>
      <c r="DTS63" s="35"/>
      <c r="DTT63" s="35"/>
      <c r="DTU63" s="35"/>
      <c r="DTV63" s="35"/>
      <c r="DTW63" s="35"/>
      <c r="DTX63" s="35"/>
      <c r="DTY63" s="35"/>
      <c r="DTZ63" s="35"/>
      <c r="DUA63" s="35"/>
      <c r="DUB63" s="35"/>
      <c r="DUC63" s="35"/>
      <c r="DUD63" s="35"/>
      <c r="DUE63" s="35"/>
      <c r="DUF63" s="35"/>
      <c r="DUG63" s="35"/>
      <c r="DUH63" s="35"/>
      <c r="DUI63" s="35"/>
      <c r="DUJ63" s="35"/>
      <c r="DUK63" s="35"/>
      <c r="DUL63" s="35"/>
      <c r="DUM63" s="35"/>
      <c r="DUN63" s="35"/>
      <c r="DUO63" s="35"/>
      <c r="DUP63" s="35"/>
      <c r="DUQ63" s="35"/>
      <c r="DUR63" s="35"/>
      <c r="DUS63" s="35"/>
      <c r="DUT63" s="35"/>
      <c r="DUU63" s="35"/>
      <c r="DUV63" s="35"/>
      <c r="DUW63" s="35"/>
      <c r="DUX63" s="35"/>
      <c r="DUY63" s="35"/>
      <c r="DUZ63" s="35"/>
      <c r="DVA63" s="35"/>
      <c r="DVB63" s="35"/>
      <c r="DVC63" s="35"/>
      <c r="DVD63" s="35"/>
      <c r="DVE63" s="35"/>
      <c r="DVF63" s="35"/>
      <c r="DVG63" s="35"/>
      <c r="DVH63" s="35"/>
      <c r="DVI63" s="35"/>
      <c r="DVJ63" s="35"/>
      <c r="DVK63" s="35"/>
      <c r="DVL63" s="35"/>
      <c r="DVM63" s="35"/>
      <c r="DVN63" s="35"/>
      <c r="DVO63" s="35"/>
      <c r="DVP63" s="35"/>
      <c r="DVQ63" s="35"/>
      <c r="DVR63" s="35"/>
      <c r="DVS63" s="35"/>
      <c r="DVT63" s="35"/>
      <c r="DVU63" s="35"/>
      <c r="DVV63" s="35"/>
      <c r="DVW63" s="35"/>
      <c r="DVX63" s="35"/>
      <c r="DVY63" s="35"/>
      <c r="DVZ63" s="35"/>
      <c r="DWA63" s="35"/>
      <c r="DWB63" s="35"/>
      <c r="DWC63" s="35"/>
      <c r="DWD63" s="35"/>
      <c r="DWE63" s="35"/>
      <c r="DWF63" s="35"/>
      <c r="DWG63" s="35"/>
      <c r="DWH63" s="35"/>
      <c r="DWI63" s="35"/>
      <c r="DWJ63" s="35"/>
      <c r="DWK63" s="35"/>
      <c r="DWL63" s="35"/>
      <c r="DWM63" s="35"/>
      <c r="DWN63" s="35"/>
      <c r="DWO63" s="35"/>
      <c r="DWP63" s="35"/>
      <c r="DWQ63" s="35"/>
      <c r="DWR63" s="35"/>
      <c r="DWS63" s="35"/>
      <c r="DWT63" s="35"/>
      <c r="DWU63" s="35"/>
      <c r="DWV63" s="35"/>
      <c r="DWW63" s="35"/>
      <c r="DWX63" s="35"/>
      <c r="DWY63" s="35"/>
      <c r="DWZ63" s="35"/>
      <c r="DXA63" s="35"/>
      <c r="DXB63" s="35"/>
      <c r="DXC63" s="35"/>
      <c r="DXD63" s="35"/>
      <c r="DXE63" s="35"/>
      <c r="DXF63" s="35"/>
      <c r="DXG63" s="35"/>
      <c r="DXH63" s="35"/>
      <c r="DXI63" s="35"/>
      <c r="DXJ63" s="35"/>
      <c r="DXK63" s="35"/>
      <c r="DXL63" s="35"/>
      <c r="DXM63" s="35"/>
      <c r="DXN63" s="35"/>
      <c r="DXO63" s="35"/>
      <c r="DXP63" s="35"/>
      <c r="DXQ63" s="35"/>
      <c r="DXR63" s="35"/>
      <c r="DXS63" s="35"/>
      <c r="DXT63" s="35"/>
      <c r="DXU63" s="35"/>
      <c r="DXV63" s="35"/>
      <c r="DXW63" s="35"/>
      <c r="DXX63" s="35"/>
      <c r="DXY63" s="35"/>
      <c r="DXZ63" s="35"/>
      <c r="DYA63" s="35"/>
      <c r="DYB63" s="35"/>
      <c r="DYC63" s="35"/>
      <c r="DYD63" s="35"/>
      <c r="DYE63" s="35"/>
      <c r="DYF63" s="35"/>
      <c r="DYG63" s="35"/>
      <c r="DYH63" s="35"/>
      <c r="DYI63" s="35"/>
      <c r="DYJ63" s="35"/>
      <c r="DYK63" s="35"/>
      <c r="DYL63" s="35"/>
      <c r="DYM63" s="35"/>
      <c r="DYN63" s="35"/>
      <c r="DYO63" s="35"/>
      <c r="DYP63" s="35"/>
      <c r="DYQ63" s="35"/>
      <c r="DYR63" s="35"/>
      <c r="DYS63" s="35"/>
      <c r="DYT63" s="35"/>
      <c r="DYU63" s="35"/>
      <c r="DYV63" s="35"/>
      <c r="DYW63" s="35"/>
      <c r="DYX63" s="35"/>
      <c r="DYY63" s="35"/>
      <c r="DYZ63" s="35"/>
      <c r="DZA63" s="35"/>
      <c r="DZB63" s="35"/>
      <c r="DZC63" s="35"/>
      <c r="DZD63" s="35"/>
      <c r="DZE63" s="35"/>
      <c r="DZF63" s="35"/>
      <c r="DZG63" s="35"/>
      <c r="DZH63" s="35"/>
      <c r="DZI63" s="35"/>
      <c r="DZJ63" s="35"/>
      <c r="DZK63" s="35"/>
      <c r="DZL63" s="35"/>
      <c r="DZM63" s="35"/>
      <c r="DZN63" s="35"/>
      <c r="DZO63" s="35"/>
      <c r="DZP63" s="35"/>
      <c r="DZQ63" s="35"/>
      <c r="DZR63" s="35"/>
      <c r="DZS63" s="35"/>
      <c r="DZT63" s="35"/>
      <c r="DZU63" s="35"/>
      <c r="DZV63" s="35"/>
      <c r="DZW63" s="35"/>
      <c r="DZX63" s="35"/>
      <c r="DZY63" s="35"/>
      <c r="DZZ63" s="35"/>
      <c r="EAA63" s="35"/>
      <c r="EAB63" s="35"/>
      <c r="EAC63" s="35"/>
      <c r="EAD63" s="35"/>
      <c r="EAE63" s="35"/>
      <c r="EAF63" s="35"/>
      <c r="EAG63" s="35"/>
      <c r="EAH63" s="35"/>
      <c r="EAI63" s="35"/>
      <c r="EAJ63" s="35"/>
      <c r="EAK63" s="35"/>
      <c r="EAL63" s="35"/>
      <c r="EAM63" s="35"/>
      <c r="EAN63" s="35"/>
      <c r="EAO63" s="35"/>
      <c r="EAP63" s="35"/>
      <c r="EAQ63" s="35"/>
      <c r="EAR63" s="35"/>
      <c r="EAS63" s="35"/>
      <c r="EAT63" s="35"/>
      <c r="EAU63" s="35"/>
      <c r="EAV63" s="35"/>
      <c r="EAW63" s="35"/>
      <c r="EAX63" s="35"/>
      <c r="EAY63" s="35"/>
      <c r="EAZ63" s="35"/>
      <c r="EBA63" s="35"/>
      <c r="EBB63" s="35"/>
      <c r="EBC63" s="35"/>
      <c r="EBD63" s="35"/>
      <c r="EBE63" s="35"/>
      <c r="EBF63" s="35"/>
      <c r="EBG63" s="35"/>
      <c r="EBH63" s="35"/>
      <c r="EBI63" s="35"/>
      <c r="EBJ63" s="35"/>
      <c r="EBK63" s="35"/>
      <c r="EBL63" s="35"/>
      <c r="EBM63" s="35"/>
      <c r="EBN63" s="35"/>
      <c r="EBO63" s="35"/>
      <c r="EBP63" s="35"/>
      <c r="EBQ63" s="35"/>
      <c r="EBR63" s="35"/>
      <c r="EBS63" s="35"/>
      <c r="EBT63" s="35"/>
      <c r="EBU63" s="35"/>
      <c r="EBV63" s="35"/>
      <c r="EBW63" s="35"/>
      <c r="EBX63" s="35"/>
      <c r="EBY63" s="35"/>
      <c r="EBZ63" s="35"/>
      <c r="ECA63" s="35"/>
      <c r="ECB63" s="35"/>
      <c r="ECC63" s="35"/>
      <c r="ECD63" s="35"/>
      <c r="ECE63" s="35"/>
      <c r="ECF63" s="35"/>
      <c r="ECG63" s="35"/>
      <c r="ECH63" s="35"/>
      <c r="ECI63" s="35"/>
      <c r="ECJ63" s="35"/>
      <c r="ECK63" s="35"/>
      <c r="ECL63" s="35"/>
      <c r="ECM63" s="35"/>
      <c r="ECN63" s="35"/>
      <c r="ECO63" s="35"/>
      <c r="ECP63" s="35"/>
      <c r="ECQ63" s="35"/>
      <c r="ECR63" s="35"/>
      <c r="ECS63" s="35"/>
      <c r="ECT63" s="35"/>
      <c r="ECU63" s="35"/>
      <c r="ECV63" s="35"/>
      <c r="ECW63" s="35"/>
      <c r="ECX63" s="35"/>
      <c r="ECY63" s="35"/>
      <c r="ECZ63" s="35"/>
      <c r="EDA63" s="35"/>
      <c r="EDB63" s="35"/>
      <c r="EDC63" s="35"/>
      <c r="EDD63" s="35"/>
      <c r="EDE63" s="35"/>
      <c r="EDF63" s="35"/>
      <c r="EDG63" s="35"/>
      <c r="EDH63" s="35"/>
      <c r="EDI63" s="35"/>
      <c r="EDJ63" s="35"/>
      <c r="EDK63" s="35"/>
      <c r="EDL63" s="35"/>
      <c r="EDM63" s="35"/>
      <c r="EDN63" s="35"/>
      <c r="EDO63" s="35"/>
      <c r="EDP63" s="35"/>
      <c r="EDQ63" s="35"/>
      <c r="EDR63" s="35"/>
      <c r="EDS63" s="35"/>
      <c r="EDT63" s="35"/>
      <c r="EDU63" s="35"/>
      <c r="EDV63" s="35"/>
      <c r="EDW63" s="35"/>
      <c r="EDX63" s="35"/>
      <c r="EDY63" s="35"/>
      <c r="EDZ63" s="35"/>
      <c r="EEA63" s="35"/>
      <c r="EEB63" s="35"/>
      <c r="EEC63" s="35"/>
      <c r="EED63" s="35"/>
      <c r="EEE63" s="35"/>
      <c r="EEF63" s="35"/>
      <c r="EEG63" s="35"/>
      <c r="EEH63" s="35"/>
      <c r="EEI63" s="35"/>
      <c r="EEJ63" s="35"/>
      <c r="EEK63" s="35"/>
      <c r="EEL63" s="35"/>
      <c r="EEM63" s="35"/>
      <c r="EEN63" s="35"/>
      <c r="EEO63" s="35"/>
      <c r="EEP63" s="35"/>
      <c r="EEQ63" s="35"/>
      <c r="EER63" s="35"/>
      <c r="EES63" s="35"/>
      <c r="EET63" s="35"/>
      <c r="EEU63" s="35"/>
      <c r="EEV63" s="35"/>
      <c r="EEW63" s="35"/>
      <c r="EEX63" s="35"/>
      <c r="EEY63" s="35"/>
      <c r="EEZ63" s="35"/>
      <c r="EFA63" s="35"/>
      <c r="EFB63" s="35"/>
      <c r="EFC63" s="35"/>
      <c r="EFD63" s="35"/>
      <c r="EFE63" s="35"/>
      <c r="EFF63" s="35"/>
      <c r="EFG63" s="35"/>
      <c r="EFH63" s="35"/>
      <c r="EFI63" s="35"/>
      <c r="EFJ63" s="35"/>
      <c r="EFK63" s="35"/>
      <c r="EFL63" s="35"/>
      <c r="EFM63" s="35"/>
      <c r="EFN63" s="35"/>
      <c r="EFO63" s="35"/>
      <c r="EFP63" s="35"/>
      <c r="EFQ63" s="35"/>
      <c r="EFR63" s="35"/>
      <c r="EFS63" s="35"/>
      <c r="EFT63" s="35"/>
      <c r="EFU63" s="35"/>
      <c r="EFV63" s="35"/>
      <c r="EFW63" s="35"/>
      <c r="EFX63" s="35"/>
      <c r="EFY63" s="35"/>
      <c r="EFZ63" s="35"/>
      <c r="EGA63" s="35"/>
      <c r="EGB63" s="35"/>
      <c r="EGC63" s="35"/>
      <c r="EGD63" s="35"/>
      <c r="EGE63" s="35"/>
      <c r="EGF63" s="35"/>
      <c r="EGG63" s="35"/>
      <c r="EGH63" s="35"/>
      <c r="EGI63" s="35"/>
      <c r="EGJ63" s="35"/>
      <c r="EGK63" s="35"/>
      <c r="EGL63" s="35"/>
      <c r="EGM63" s="35"/>
      <c r="EGN63" s="35"/>
      <c r="EGO63" s="35"/>
      <c r="EGP63" s="35"/>
      <c r="EGQ63" s="35"/>
      <c r="EGR63" s="35"/>
      <c r="EGS63" s="35"/>
      <c r="EGT63" s="35"/>
      <c r="EGU63" s="35"/>
      <c r="EGV63" s="35"/>
      <c r="EGW63" s="35"/>
      <c r="EGX63" s="35"/>
      <c r="EGY63" s="35"/>
      <c r="EGZ63" s="35"/>
      <c r="EHA63" s="35"/>
      <c r="EHB63" s="35"/>
      <c r="EHC63" s="35"/>
      <c r="EHD63" s="35"/>
      <c r="EHE63" s="35"/>
      <c r="EHF63" s="35"/>
      <c r="EHG63" s="35"/>
      <c r="EHH63" s="35"/>
      <c r="EHI63" s="35"/>
      <c r="EHJ63" s="35"/>
      <c r="EHK63" s="35"/>
      <c r="EHL63" s="35"/>
      <c r="EHM63" s="35"/>
      <c r="EHN63" s="35"/>
      <c r="EHO63" s="35"/>
      <c r="EHP63" s="35"/>
      <c r="EHQ63" s="35"/>
      <c r="EHR63" s="35"/>
      <c r="EHS63" s="35"/>
      <c r="EHT63" s="35"/>
      <c r="EHU63" s="35"/>
      <c r="EHV63" s="35"/>
      <c r="EHW63" s="35"/>
      <c r="EHX63" s="35"/>
      <c r="EHY63" s="35"/>
      <c r="EHZ63" s="35"/>
      <c r="EIA63" s="35"/>
      <c r="EIB63" s="35"/>
      <c r="EIC63" s="35"/>
      <c r="EID63" s="35"/>
      <c r="EIE63" s="35"/>
      <c r="EIF63" s="35"/>
      <c r="EIG63" s="35"/>
      <c r="EIH63" s="35"/>
      <c r="EII63" s="35"/>
      <c r="EIJ63" s="35"/>
      <c r="EIK63" s="35"/>
      <c r="EIL63" s="35"/>
      <c r="EIM63" s="35"/>
      <c r="EIN63" s="35"/>
      <c r="EIO63" s="35"/>
      <c r="EIP63" s="35"/>
      <c r="EIQ63" s="35"/>
      <c r="EIR63" s="35"/>
      <c r="EIS63" s="35"/>
      <c r="EIT63" s="35"/>
      <c r="EIU63" s="35"/>
      <c r="EIV63" s="35"/>
      <c r="EIW63" s="35"/>
      <c r="EIX63" s="35"/>
      <c r="EIY63" s="35"/>
      <c r="EIZ63" s="35"/>
      <c r="EJA63" s="35"/>
      <c r="EJB63" s="35"/>
      <c r="EJC63" s="35"/>
      <c r="EJD63" s="35"/>
      <c r="EJE63" s="35"/>
      <c r="EJF63" s="35"/>
      <c r="EJG63" s="35"/>
      <c r="EJH63" s="35"/>
      <c r="EJI63" s="35"/>
      <c r="EJJ63" s="35"/>
      <c r="EJK63" s="35"/>
      <c r="EJL63" s="35"/>
      <c r="EJM63" s="35"/>
      <c r="EJN63" s="35"/>
      <c r="EJO63" s="35"/>
      <c r="EJP63" s="35"/>
      <c r="EJQ63" s="35"/>
      <c r="EJR63" s="35"/>
      <c r="EJS63" s="35"/>
      <c r="EJT63" s="35"/>
      <c r="EJU63" s="35"/>
      <c r="EJV63" s="35"/>
      <c r="EJW63" s="35"/>
      <c r="EJX63" s="35"/>
      <c r="EJY63" s="35"/>
      <c r="EJZ63" s="35"/>
      <c r="EKA63" s="35"/>
      <c r="EKB63" s="35"/>
      <c r="EKC63" s="35"/>
      <c r="EKD63" s="35"/>
      <c r="EKE63" s="35"/>
      <c r="EKF63" s="35"/>
      <c r="EKG63" s="35"/>
      <c r="EKH63" s="35"/>
      <c r="EKI63" s="35"/>
      <c r="EKJ63" s="35"/>
      <c r="EKK63" s="35"/>
      <c r="EKL63" s="35"/>
      <c r="EKM63" s="35"/>
      <c r="EKN63" s="35"/>
      <c r="EKO63" s="35"/>
      <c r="EKP63" s="35"/>
      <c r="EKQ63" s="35"/>
      <c r="EKR63" s="35"/>
      <c r="EKS63" s="35"/>
      <c r="EKT63" s="35"/>
      <c r="EKU63" s="35"/>
      <c r="EKV63" s="35"/>
      <c r="EKW63" s="35"/>
      <c r="EKX63" s="35"/>
      <c r="EKY63" s="35"/>
      <c r="EKZ63" s="35"/>
      <c r="ELA63" s="35"/>
      <c r="ELB63" s="35"/>
      <c r="ELC63" s="35"/>
      <c r="ELD63" s="35"/>
      <c r="ELE63" s="35"/>
      <c r="ELF63" s="35"/>
      <c r="ELG63" s="35"/>
      <c r="ELH63" s="35"/>
      <c r="ELI63" s="35"/>
      <c r="ELJ63" s="35"/>
      <c r="ELK63" s="35"/>
      <c r="ELL63" s="35"/>
      <c r="ELM63" s="35"/>
      <c r="ELN63" s="35"/>
      <c r="ELO63" s="35"/>
      <c r="ELP63" s="35"/>
      <c r="ELQ63" s="35"/>
      <c r="ELR63" s="35"/>
      <c r="ELS63" s="35"/>
      <c r="ELT63" s="35"/>
      <c r="ELU63" s="35"/>
      <c r="ELV63" s="35"/>
      <c r="ELW63" s="35"/>
      <c r="ELX63" s="35"/>
      <c r="ELY63" s="35"/>
      <c r="ELZ63" s="35"/>
      <c r="EMA63" s="35"/>
      <c r="EMB63" s="35"/>
      <c r="EMC63" s="35"/>
      <c r="EMD63" s="35"/>
      <c r="EME63" s="35"/>
      <c r="EMF63" s="35"/>
      <c r="EMG63" s="35"/>
      <c r="EMH63" s="35"/>
      <c r="EMI63" s="35"/>
      <c r="EMJ63" s="35"/>
      <c r="EMK63" s="35"/>
      <c r="EML63" s="35"/>
      <c r="EMM63" s="35"/>
      <c r="EMN63" s="35"/>
      <c r="EMO63" s="35"/>
      <c r="EMP63" s="35"/>
      <c r="EMQ63" s="35"/>
      <c r="EMR63" s="35"/>
      <c r="EMS63" s="35"/>
      <c r="EMT63" s="35"/>
      <c r="EMU63" s="35"/>
      <c r="EMV63" s="35"/>
      <c r="EMW63" s="35"/>
      <c r="EMX63" s="35"/>
      <c r="EMY63" s="35"/>
      <c r="EMZ63" s="35"/>
      <c r="ENA63" s="35"/>
      <c r="ENB63" s="35"/>
      <c r="ENC63" s="35"/>
      <c r="END63" s="35"/>
      <c r="ENE63" s="35"/>
      <c r="ENF63" s="35"/>
      <c r="ENG63" s="35"/>
      <c r="ENH63" s="35"/>
      <c r="ENI63" s="35"/>
      <c r="ENJ63" s="35"/>
      <c r="ENK63" s="35"/>
      <c r="ENL63" s="35"/>
      <c r="ENM63" s="35"/>
      <c r="ENN63" s="35"/>
      <c r="ENO63" s="35"/>
      <c r="ENP63" s="35"/>
      <c r="ENQ63" s="35"/>
      <c r="ENR63" s="35"/>
      <c r="ENS63" s="35"/>
      <c r="ENT63" s="35"/>
      <c r="ENU63" s="35"/>
      <c r="ENV63" s="35"/>
      <c r="ENW63" s="35"/>
      <c r="ENX63" s="35"/>
      <c r="ENY63" s="35"/>
      <c r="ENZ63" s="35"/>
      <c r="EOA63" s="35"/>
      <c r="EOB63" s="35"/>
      <c r="EOC63" s="35"/>
      <c r="EOD63" s="35"/>
      <c r="EOE63" s="35"/>
      <c r="EOF63" s="35"/>
      <c r="EOG63" s="35"/>
      <c r="EOH63" s="35"/>
      <c r="EOI63" s="35"/>
      <c r="EOJ63" s="35"/>
      <c r="EOK63" s="35"/>
      <c r="EOL63" s="35"/>
      <c r="EOM63" s="35"/>
      <c r="EON63" s="35"/>
      <c r="EOO63" s="35"/>
      <c r="EOP63" s="35"/>
      <c r="EOQ63" s="35"/>
      <c r="EOR63" s="35"/>
      <c r="EOS63" s="35"/>
      <c r="EOT63" s="35"/>
      <c r="EOU63" s="35"/>
      <c r="EOV63" s="35"/>
      <c r="EOW63" s="35"/>
      <c r="EOX63" s="35"/>
      <c r="EOY63" s="35"/>
      <c r="EOZ63" s="35"/>
      <c r="EPA63" s="35"/>
      <c r="EPB63" s="35"/>
      <c r="EPC63" s="35"/>
      <c r="EPD63" s="35"/>
      <c r="EPE63" s="35"/>
      <c r="EPF63" s="35"/>
      <c r="EPG63" s="35"/>
      <c r="EPH63" s="35"/>
      <c r="EPI63" s="35"/>
      <c r="EPJ63" s="35"/>
      <c r="EPK63" s="35"/>
      <c r="EPL63" s="35"/>
      <c r="EPM63" s="35"/>
      <c r="EPN63" s="35"/>
      <c r="EPO63" s="35"/>
      <c r="EPP63" s="35"/>
      <c r="EPQ63" s="35"/>
      <c r="EPR63" s="35"/>
      <c r="EPS63" s="35"/>
      <c r="EPT63" s="35"/>
      <c r="EPU63" s="35"/>
      <c r="EPV63" s="35"/>
      <c r="EPW63" s="35"/>
      <c r="EPX63" s="35"/>
      <c r="EPY63" s="35"/>
      <c r="EPZ63" s="35"/>
      <c r="EQA63" s="35"/>
      <c r="EQB63" s="35"/>
      <c r="EQC63" s="35"/>
      <c r="EQD63" s="35"/>
      <c r="EQE63" s="35"/>
      <c r="EQF63" s="35"/>
      <c r="EQG63" s="35"/>
      <c r="EQH63" s="35"/>
      <c r="EQI63" s="35"/>
      <c r="EQJ63" s="35"/>
      <c r="EQK63" s="35"/>
      <c r="EQL63" s="35"/>
      <c r="EQM63" s="35"/>
      <c r="EQN63" s="35"/>
      <c r="EQO63" s="35"/>
      <c r="EQP63" s="35"/>
      <c r="EQQ63" s="35"/>
      <c r="EQR63" s="35"/>
      <c r="EQS63" s="35"/>
      <c r="EQT63" s="35"/>
      <c r="EQU63" s="35"/>
      <c r="EQV63" s="35"/>
      <c r="EQW63" s="35"/>
      <c r="EQX63" s="35"/>
      <c r="EQY63" s="35"/>
      <c r="EQZ63" s="35"/>
      <c r="ERA63" s="35"/>
      <c r="ERB63" s="35"/>
      <c r="ERC63" s="35"/>
      <c r="ERD63" s="35"/>
      <c r="ERE63" s="35"/>
      <c r="ERF63" s="35"/>
      <c r="ERG63" s="35"/>
      <c r="ERH63" s="35"/>
      <c r="ERI63" s="35"/>
      <c r="ERJ63" s="35"/>
      <c r="ERK63" s="35"/>
      <c r="ERL63" s="35"/>
      <c r="ERM63" s="35"/>
      <c r="ERN63" s="35"/>
      <c r="ERO63" s="35"/>
      <c r="ERP63" s="35"/>
      <c r="ERQ63" s="35"/>
      <c r="ERR63" s="35"/>
      <c r="ERS63" s="35"/>
      <c r="ERT63" s="35"/>
      <c r="ERU63" s="35"/>
      <c r="ERV63" s="35"/>
      <c r="ERW63" s="35"/>
      <c r="ERX63" s="35"/>
      <c r="ERY63" s="35"/>
      <c r="ERZ63" s="35"/>
      <c r="ESA63" s="35"/>
      <c r="ESB63" s="35"/>
      <c r="ESC63" s="35"/>
      <c r="ESD63" s="35"/>
      <c r="ESE63" s="35"/>
      <c r="ESF63" s="35"/>
      <c r="ESG63" s="35"/>
      <c r="ESH63" s="35"/>
      <c r="ESI63" s="35"/>
      <c r="ESJ63" s="35"/>
      <c r="ESK63" s="35"/>
      <c r="ESL63" s="35"/>
      <c r="ESM63" s="35"/>
      <c r="ESN63" s="35"/>
      <c r="ESO63" s="35"/>
      <c r="ESP63" s="35"/>
      <c r="ESQ63" s="35"/>
      <c r="ESR63" s="35"/>
      <c r="ESS63" s="35"/>
      <c r="EST63" s="35"/>
      <c r="ESU63" s="35"/>
      <c r="ESV63" s="35"/>
      <c r="ESW63" s="35"/>
      <c r="ESX63" s="35"/>
      <c r="ESY63" s="35"/>
      <c r="ESZ63" s="35"/>
      <c r="ETA63" s="35"/>
      <c r="ETB63" s="35"/>
      <c r="ETC63" s="35"/>
      <c r="ETD63" s="35"/>
      <c r="ETE63" s="35"/>
      <c r="ETF63" s="35"/>
      <c r="ETG63" s="35"/>
      <c r="ETH63" s="35"/>
      <c r="ETI63" s="35"/>
      <c r="ETJ63" s="35"/>
      <c r="ETK63" s="35"/>
      <c r="ETL63" s="35"/>
      <c r="ETM63" s="35"/>
      <c r="ETN63" s="35"/>
      <c r="ETO63" s="35"/>
      <c r="ETP63" s="35"/>
      <c r="ETQ63" s="35"/>
      <c r="ETR63" s="35"/>
      <c r="ETS63" s="35"/>
      <c r="ETT63" s="35"/>
      <c r="ETU63" s="35"/>
      <c r="ETV63" s="35"/>
      <c r="ETW63" s="35"/>
      <c r="ETX63" s="35"/>
      <c r="ETY63" s="35"/>
      <c r="ETZ63" s="35"/>
      <c r="EUA63" s="35"/>
      <c r="EUB63" s="35"/>
      <c r="EUC63" s="35"/>
      <c r="EUD63" s="35"/>
      <c r="EUE63" s="35"/>
      <c r="EUF63" s="35"/>
      <c r="EUG63" s="35"/>
      <c r="EUH63" s="35"/>
      <c r="EUI63" s="35"/>
      <c r="EUJ63" s="35"/>
      <c r="EUK63" s="35"/>
      <c r="EUL63" s="35"/>
      <c r="EUM63" s="35"/>
      <c r="EUN63" s="35"/>
      <c r="EUO63" s="35"/>
      <c r="EUP63" s="35"/>
      <c r="EUQ63" s="35"/>
      <c r="EUR63" s="35"/>
      <c r="EUS63" s="35"/>
      <c r="EUT63" s="35"/>
      <c r="EUU63" s="35"/>
      <c r="EUV63" s="35"/>
      <c r="EUW63" s="35"/>
      <c r="EUX63" s="35"/>
      <c r="EUY63" s="35"/>
      <c r="EUZ63" s="35"/>
      <c r="EVA63" s="35"/>
      <c r="EVB63" s="35"/>
      <c r="EVC63" s="35"/>
      <c r="EVD63" s="35"/>
      <c r="EVE63" s="35"/>
      <c r="EVF63" s="35"/>
      <c r="EVG63" s="35"/>
      <c r="EVH63" s="35"/>
      <c r="EVI63" s="35"/>
      <c r="EVJ63" s="35"/>
      <c r="EVK63" s="35"/>
      <c r="EVL63" s="35"/>
      <c r="EVM63" s="35"/>
      <c r="EVN63" s="35"/>
      <c r="EVO63" s="35"/>
      <c r="EVP63" s="35"/>
      <c r="EVQ63" s="35"/>
      <c r="EVR63" s="35"/>
      <c r="EVS63" s="35"/>
      <c r="EVT63" s="35"/>
      <c r="EVU63" s="35"/>
      <c r="EVV63" s="35"/>
      <c r="EVW63" s="35"/>
      <c r="EVX63" s="35"/>
      <c r="EVY63" s="35"/>
      <c r="EVZ63" s="35"/>
      <c r="EWA63" s="35"/>
      <c r="EWB63" s="35"/>
      <c r="EWC63" s="35"/>
      <c r="EWD63" s="35"/>
      <c r="EWE63" s="35"/>
      <c r="EWF63" s="35"/>
      <c r="EWG63" s="35"/>
      <c r="EWH63" s="35"/>
      <c r="EWI63" s="35"/>
      <c r="EWJ63" s="35"/>
      <c r="EWK63" s="35"/>
      <c r="EWL63" s="35"/>
      <c r="EWM63" s="35"/>
      <c r="EWN63" s="35"/>
      <c r="EWO63" s="35"/>
      <c r="EWP63" s="35"/>
      <c r="EWQ63" s="35"/>
      <c r="EWR63" s="35"/>
      <c r="EWS63" s="35"/>
      <c r="EWT63" s="35"/>
      <c r="EWU63" s="35"/>
      <c r="EWV63" s="35"/>
      <c r="EWW63" s="35"/>
      <c r="EWX63" s="35"/>
      <c r="EWY63" s="35"/>
      <c r="EWZ63" s="35"/>
      <c r="EXA63" s="35"/>
      <c r="EXB63" s="35"/>
      <c r="EXC63" s="35"/>
      <c r="EXD63" s="35"/>
      <c r="EXE63" s="35"/>
      <c r="EXF63" s="35"/>
      <c r="EXG63" s="35"/>
      <c r="EXH63" s="35"/>
      <c r="EXI63" s="35"/>
      <c r="EXJ63" s="35"/>
      <c r="EXK63" s="35"/>
      <c r="EXL63" s="35"/>
      <c r="EXM63" s="35"/>
      <c r="EXN63" s="35"/>
      <c r="EXO63" s="35"/>
      <c r="EXP63" s="35"/>
      <c r="EXQ63" s="35"/>
      <c r="EXR63" s="35"/>
      <c r="EXS63" s="35"/>
      <c r="EXT63" s="35"/>
      <c r="EXU63" s="35"/>
      <c r="EXV63" s="35"/>
      <c r="EXW63" s="35"/>
      <c r="EXX63" s="35"/>
      <c r="EXY63" s="35"/>
      <c r="EXZ63" s="35"/>
      <c r="EYA63" s="35"/>
      <c r="EYB63" s="35"/>
      <c r="EYC63" s="35"/>
      <c r="EYD63" s="35"/>
      <c r="EYE63" s="35"/>
      <c r="EYF63" s="35"/>
      <c r="EYG63" s="35"/>
      <c r="EYH63" s="35"/>
      <c r="EYI63" s="35"/>
      <c r="EYJ63" s="35"/>
      <c r="EYK63" s="35"/>
      <c r="EYL63" s="35"/>
      <c r="EYM63" s="35"/>
      <c r="EYN63" s="35"/>
      <c r="EYO63" s="35"/>
      <c r="EYP63" s="35"/>
      <c r="EYQ63" s="35"/>
      <c r="EYR63" s="35"/>
      <c r="EYS63" s="35"/>
      <c r="EYT63" s="35"/>
      <c r="EYU63" s="35"/>
      <c r="EYV63" s="35"/>
      <c r="EYW63" s="35"/>
      <c r="EYX63" s="35"/>
      <c r="EYY63" s="35"/>
      <c r="EYZ63" s="35"/>
      <c r="EZA63" s="35"/>
      <c r="EZB63" s="35"/>
      <c r="EZC63" s="35"/>
      <c r="EZD63" s="35"/>
      <c r="EZE63" s="35"/>
      <c r="EZF63" s="35"/>
      <c r="EZG63" s="35"/>
      <c r="EZH63" s="35"/>
      <c r="EZI63" s="35"/>
      <c r="EZJ63" s="35"/>
      <c r="EZK63" s="35"/>
      <c r="EZL63" s="35"/>
      <c r="EZM63" s="35"/>
      <c r="EZN63" s="35"/>
      <c r="EZO63" s="35"/>
      <c r="EZP63" s="35"/>
      <c r="EZQ63" s="35"/>
      <c r="EZR63" s="35"/>
      <c r="EZS63" s="35"/>
      <c r="EZT63" s="35"/>
      <c r="EZU63" s="35"/>
      <c r="EZV63" s="35"/>
      <c r="EZW63" s="35"/>
      <c r="EZX63" s="35"/>
      <c r="EZY63" s="35"/>
      <c r="EZZ63" s="35"/>
      <c r="FAA63" s="35"/>
      <c r="FAB63" s="35"/>
      <c r="FAC63" s="35"/>
      <c r="FAD63" s="35"/>
      <c r="FAE63" s="35"/>
      <c r="FAF63" s="35"/>
      <c r="FAG63" s="35"/>
      <c r="FAH63" s="35"/>
      <c r="FAI63" s="35"/>
      <c r="FAJ63" s="35"/>
      <c r="FAK63" s="35"/>
      <c r="FAL63" s="35"/>
      <c r="FAM63" s="35"/>
      <c r="FAN63" s="35"/>
      <c r="FAO63" s="35"/>
      <c r="FAP63" s="35"/>
      <c r="FAQ63" s="35"/>
      <c r="FAR63" s="35"/>
      <c r="FAS63" s="35"/>
      <c r="FAT63" s="35"/>
      <c r="FAU63" s="35"/>
      <c r="FAV63" s="35"/>
      <c r="FAW63" s="35"/>
      <c r="FAX63" s="35"/>
      <c r="FAY63" s="35"/>
      <c r="FAZ63" s="35"/>
      <c r="FBA63" s="35"/>
      <c r="FBB63" s="35"/>
      <c r="FBC63" s="35"/>
      <c r="FBD63" s="35"/>
      <c r="FBE63" s="35"/>
      <c r="FBF63" s="35"/>
      <c r="FBG63" s="35"/>
      <c r="FBH63" s="35"/>
      <c r="FBI63" s="35"/>
      <c r="FBJ63" s="35"/>
      <c r="FBK63" s="35"/>
      <c r="FBL63" s="35"/>
      <c r="FBM63" s="35"/>
      <c r="FBN63" s="35"/>
      <c r="FBO63" s="35"/>
      <c r="FBP63" s="35"/>
      <c r="FBQ63" s="35"/>
      <c r="FBR63" s="35"/>
      <c r="FBS63" s="35"/>
      <c r="FBT63" s="35"/>
      <c r="FBU63" s="35"/>
      <c r="FBV63" s="35"/>
      <c r="FBW63" s="35"/>
      <c r="FBX63" s="35"/>
      <c r="FBY63" s="35"/>
      <c r="FBZ63" s="35"/>
      <c r="FCA63" s="35"/>
      <c r="FCB63" s="35"/>
      <c r="FCC63" s="35"/>
      <c r="FCD63" s="35"/>
      <c r="FCE63" s="35"/>
      <c r="FCF63" s="35"/>
      <c r="FCG63" s="35"/>
      <c r="FCH63" s="35"/>
      <c r="FCI63" s="35"/>
      <c r="FCJ63" s="35"/>
      <c r="FCK63" s="35"/>
      <c r="FCL63" s="35"/>
      <c r="FCM63" s="35"/>
      <c r="FCN63" s="35"/>
      <c r="FCO63" s="35"/>
      <c r="FCP63" s="35"/>
      <c r="FCQ63" s="35"/>
      <c r="FCR63" s="35"/>
      <c r="FCS63" s="35"/>
      <c r="FCT63" s="35"/>
      <c r="FCU63" s="35"/>
      <c r="FCV63" s="35"/>
      <c r="FCW63" s="35"/>
      <c r="FCX63" s="35"/>
      <c r="FCY63" s="35"/>
      <c r="FCZ63" s="35"/>
      <c r="FDA63" s="35"/>
      <c r="FDB63" s="35"/>
      <c r="FDC63" s="35"/>
      <c r="FDD63" s="35"/>
      <c r="FDE63" s="35"/>
      <c r="FDF63" s="35"/>
      <c r="FDG63" s="35"/>
      <c r="FDH63" s="35"/>
      <c r="FDI63" s="35"/>
      <c r="FDJ63" s="35"/>
      <c r="FDK63" s="35"/>
      <c r="FDL63" s="35"/>
      <c r="FDM63" s="35"/>
      <c r="FDN63" s="35"/>
      <c r="FDO63" s="35"/>
      <c r="FDP63" s="35"/>
      <c r="FDQ63" s="35"/>
      <c r="FDR63" s="35"/>
      <c r="FDS63" s="35"/>
      <c r="FDT63" s="35"/>
      <c r="FDU63" s="35"/>
      <c r="FDV63" s="35"/>
      <c r="FDW63" s="35"/>
      <c r="FDX63" s="35"/>
      <c r="FDY63" s="35"/>
      <c r="FDZ63" s="35"/>
      <c r="FEA63" s="35"/>
      <c r="FEB63" s="35"/>
      <c r="FEC63" s="35"/>
      <c r="FED63" s="35"/>
      <c r="FEE63" s="35"/>
      <c r="FEF63" s="35"/>
      <c r="FEG63" s="35"/>
      <c r="FEH63" s="35"/>
      <c r="FEI63" s="35"/>
      <c r="FEJ63" s="35"/>
      <c r="FEK63" s="35"/>
      <c r="FEL63" s="35"/>
      <c r="FEM63" s="35"/>
      <c r="FEN63" s="35"/>
      <c r="FEO63" s="35"/>
      <c r="FEP63" s="35"/>
      <c r="FEQ63" s="35"/>
      <c r="FER63" s="35"/>
      <c r="FES63" s="35"/>
      <c r="FET63" s="35"/>
      <c r="FEU63" s="35"/>
      <c r="FEV63" s="35"/>
      <c r="FEW63" s="35"/>
      <c r="FEX63" s="35"/>
      <c r="FEY63" s="35"/>
      <c r="FEZ63" s="35"/>
      <c r="FFA63" s="35"/>
      <c r="FFB63" s="35"/>
      <c r="FFC63" s="35"/>
      <c r="FFD63" s="35"/>
      <c r="FFE63" s="35"/>
      <c r="FFF63" s="35"/>
      <c r="FFG63" s="35"/>
      <c r="FFH63" s="35"/>
      <c r="FFI63" s="35"/>
      <c r="FFJ63" s="35"/>
      <c r="FFK63" s="35"/>
      <c r="FFL63" s="35"/>
      <c r="FFM63" s="35"/>
      <c r="FFN63" s="35"/>
      <c r="FFO63" s="35"/>
      <c r="FFP63" s="35"/>
      <c r="FFQ63" s="35"/>
      <c r="FFR63" s="35"/>
      <c r="FFS63" s="35"/>
      <c r="FFT63" s="35"/>
      <c r="FFU63" s="35"/>
      <c r="FFV63" s="35"/>
      <c r="FFW63" s="35"/>
      <c r="FFX63" s="35"/>
      <c r="FFY63" s="35"/>
      <c r="FFZ63" s="35"/>
      <c r="FGA63" s="35"/>
      <c r="FGB63" s="35"/>
      <c r="FGC63" s="35"/>
      <c r="FGD63" s="35"/>
      <c r="FGE63" s="35"/>
      <c r="FGF63" s="35"/>
      <c r="FGG63" s="35"/>
      <c r="FGH63" s="35"/>
      <c r="FGI63" s="35"/>
      <c r="FGJ63" s="35"/>
      <c r="FGK63" s="35"/>
      <c r="FGL63" s="35"/>
      <c r="FGM63" s="35"/>
      <c r="FGN63" s="35"/>
      <c r="FGO63" s="35"/>
      <c r="FGP63" s="35"/>
      <c r="FGQ63" s="35"/>
      <c r="FGR63" s="35"/>
      <c r="FGS63" s="35"/>
      <c r="FGT63" s="35"/>
      <c r="FGU63" s="35"/>
      <c r="FGV63" s="35"/>
      <c r="FGW63" s="35"/>
      <c r="FGX63" s="35"/>
      <c r="FGY63" s="35"/>
      <c r="FGZ63" s="35"/>
      <c r="FHA63" s="35"/>
      <c r="FHB63" s="35"/>
      <c r="FHC63" s="35"/>
      <c r="FHD63" s="35"/>
      <c r="FHE63" s="35"/>
      <c r="FHF63" s="35"/>
      <c r="FHG63" s="35"/>
      <c r="FHH63" s="35"/>
      <c r="FHI63" s="35"/>
      <c r="FHJ63" s="35"/>
      <c r="FHK63" s="35"/>
      <c r="FHL63" s="35"/>
      <c r="FHM63" s="35"/>
      <c r="FHN63" s="35"/>
      <c r="FHO63" s="35"/>
      <c r="FHP63" s="35"/>
      <c r="FHQ63" s="35"/>
      <c r="FHR63" s="35"/>
      <c r="FHS63" s="35"/>
      <c r="FHT63" s="35"/>
      <c r="FHU63" s="35"/>
      <c r="FHV63" s="35"/>
      <c r="FHW63" s="35"/>
      <c r="FHX63" s="35"/>
      <c r="FHY63" s="35"/>
      <c r="FHZ63" s="35"/>
      <c r="FIA63" s="35"/>
      <c r="FIB63" s="35"/>
      <c r="FIC63" s="35"/>
      <c r="FID63" s="35"/>
      <c r="FIE63" s="35"/>
      <c r="FIF63" s="35"/>
      <c r="FIG63" s="35"/>
      <c r="FIH63" s="35"/>
      <c r="FII63" s="35"/>
      <c r="FIJ63" s="35"/>
      <c r="FIK63" s="35"/>
      <c r="FIL63" s="35"/>
      <c r="FIM63" s="35"/>
      <c r="FIN63" s="35"/>
      <c r="FIO63" s="35"/>
      <c r="FIP63" s="35"/>
      <c r="FIQ63" s="35"/>
      <c r="FIR63" s="35"/>
      <c r="FIS63" s="35"/>
      <c r="FIT63" s="35"/>
      <c r="FIU63" s="35"/>
      <c r="FIV63" s="35"/>
      <c r="FIW63" s="35"/>
      <c r="FIX63" s="35"/>
      <c r="FIY63" s="35"/>
      <c r="FIZ63" s="35"/>
      <c r="FJA63" s="35"/>
      <c r="FJB63" s="35"/>
      <c r="FJC63" s="35"/>
      <c r="FJD63" s="35"/>
      <c r="FJE63" s="35"/>
      <c r="FJF63" s="35"/>
      <c r="FJG63" s="35"/>
      <c r="FJH63" s="35"/>
      <c r="FJI63" s="35"/>
      <c r="FJJ63" s="35"/>
      <c r="FJK63" s="35"/>
      <c r="FJL63" s="35"/>
      <c r="FJM63" s="35"/>
      <c r="FJN63" s="35"/>
      <c r="FJO63" s="35"/>
      <c r="FJP63" s="35"/>
      <c r="FJQ63" s="35"/>
      <c r="FJR63" s="35"/>
      <c r="FJS63" s="35"/>
      <c r="FJT63" s="35"/>
      <c r="FJU63" s="35"/>
      <c r="FJV63" s="35"/>
      <c r="FJW63" s="35"/>
      <c r="FJX63" s="35"/>
      <c r="FJY63" s="35"/>
      <c r="FJZ63" s="35"/>
      <c r="FKA63" s="35"/>
      <c r="FKB63" s="35"/>
      <c r="FKC63" s="35"/>
      <c r="FKD63" s="35"/>
      <c r="FKE63" s="35"/>
      <c r="FKF63" s="35"/>
      <c r="FKG63" s="35"/>
      <c r="FKH63" s="35"/>
      <c r="FKI63" s="35"/>
      <c r="FKJ63" s="35"/>
      <c r="FKK63" s="35"/>
      <c r="FKL63" s="35"/>
      <c r="FKM63" s="35"/>
      <c r="FKN63" s="35"/>
      <c r="FKO63" s="35"/>
      <c r="FKP63" s="35"/>
      <c r="FKQ63" s="35"/>
      <c r="FKR63" s="35"/>
      <c r="FKS63" s="35"/>
      <c r="FKT63" s="35"/>
      <c r="FKU63" s="35"/>
      <c r="FKV63" s="35"/>
      <c r="FKW63" s="35"/>
      <c r="FKX63" s="35"/>
      <c r="FKY63" s="35"/>
      <c r="FKZ63" s="35"/>
      <c r="FLA63" s="35"/>
      <c r="FLB63" s="35"/>
      <c r="FLC63" s="35"/>
      <c r="FLD63" s="35"/>
      <c r="FLE63" s="35"/>
      <c r="FLF63" s="35"/>
      <c r="FLG63" s="35"/>
      <c r="FLH63" s="35"/>
      <c r="FLI63" s="35"/>
      <c r="FLJ63" s="35"/>
      <c r="FLK63" s="35"/>
      <c r="FLL63" s="35"/>
      <c r="FLM63" s="35"/>
      <c r="FLN63" s="35"/>
      <c r="FLO63" s="35"/>
      <c r="FLP63" s="35"/>
      <c r="FLQ63" s="35"/>
      <c r="FLR63" s="35"/>
      <c r="FLS63" s="35"/>
      <c r="FLT63" s="35"/>
      <c r="FLU63" s="35"/>
      <c r="FLV63" s="35"/>
      <c r="FLW63" s="35"/>
      <c r="FLX63" s="35"/>
      <c r="FLY63" s="35"/>
      <c r="FLZ63" s="35"/>
      <c r="FMA63" s="35"/>
      <c r="FMB63" s="35"/>
      <c r="FMC63" s="35"/>
      <c r="FMD63" s="35"/>
      <c r="FME63" s="35"/>
      <c r="FMF63" s="35"/>
      <c r="FMG63" s="35"/>
      <c r="FMH63" s="35"/>
      <c r="FMI63" s="35"/>
      <c r="FMJ63" s="35"/>
      <c r="FMK63" s="35"/>
      <c r="FML63" s="35"/>
      <c r="FMM63" s="35"/>
      <c r="FMN63" s="35"/>
      <c r="FMO63" s="35"/>
      <c r="FMP63" s="35"/>
      <c r="FMQ63" s="35"/>
      <c r="FMR63" s="35"/>
      <c r="FMS63" s="35"/>
      <c r="FMT63" s="35"/>
      <c r="FMU63" s="35"/>
      <c r="FMV63" s="35"/>
      <c r="FMW63" s="35"/>
      <c r="FMX63" s="35"/>
      <c r="FMY63" s="35"/>
      <c r="FMZ63" s="35"/>
      <c r="FNA63" s="35"/>
      <c r="FNB63" s="35"/>
      <c r="FNC63" s="35"/>
      <c r="FND63" s="35"/>
      <c r="FNE63" s="35"/>
      <c r="FNF63" s="35"/>
      <c r="FNG63" s="35"/>
      <c r="FNH63" s="35"/>
      <c r="FNI63" s="35"/>
      <c r="FNJ63" s="35"/>
      <c r="FNK63" s="35"/>
      <c r="FNL63" s="35"/>
      <c r="FNM63" s="35"/>
      <c r="FNN63" s="35"/>
      <c r="FNO63" s="35"/>
      <c r="FNP63" s="35"/>
      <c r="FNQ63" s="35"/>
      <c r="FNR63" s="35"/>
      <c r="FNS63" s="35"/>
      <c r="FNT63" s="35"/>
      <c r="FNU63" s="35"/>
      <c r="FNV63" s="35"/>
      <c r="FNW63" s="35"/>
      <c r="FNX63" s="35"/>
      <c r="FNY63" s="35"/>
      <c r="FNZ63" s="35"/>
      <c r="FOA63" s="35"/>
      <c r="FOB63" s="35"/>
      <c r="FOC63" s="35"/>
      <c r="FOD63" s="35"/>
      <c r="FOE63" s="35"/>
      <c r="FOF63" s="35"/>
      <c r="FOG63" s="35"/>
      <c r="FOH63" s="35"/>
      <c r="FOI63" s="35"/>
      <c r="FOJ63" s="35"/>
      <c r="FOK63" s="35"/>
      <c r="FOL63" s="35"/>
      <c r="FOM63" s="35"/>
      <c r="FON63" s="35"/>
      <c r="FOO63" s="35"/>
      <c r="FOP63" s="35"/>
      <c r="FOQ63" s="35"/>
      <c r="FOR63" s="35"/>
      <c r="FOS63" s="35"/>
      <c r="FOT63" s="35"/>
      <c r="FOU63" s="35"/>
      <c r="FOV63" s="35"/>
      <c r="FOW63" s="35"/>
      <c r="FOX63" s="35"/>
      <c r="FOY63" s="35"/>
      <c r="FOZ63" s="35"/>
      <c r="FPA63" s="35"/>
      <c r="FPB63" s="35"/>
      <c r="FPC63" s="35"/>
      <c r="FPD63" s="35"/>
      <c r="FPE63" s="35"/>
      <c r="FPF63" s="35"/>
      <c r="FPG63" s="35"/>
      <c r="FPH63" s="35"/>
      <c r="FPI63" s="35"/>
      <c r="FPJ63" s="35"/>
      <c r="FPK63" s="35"/>
      <c r="FPL63" s="35"/>
      <c r="FPM63" s="35"/>
      <c r="FPN63" s="35"/>
      <c r="FPO63" s="35"/>
      <c r="FPP63" s="35"/>
      <c r="FPQ63" s="35"/>
      <c r="FPR63" s="35"/>
      <c r="FPS63" s="35"/>
      <c r="FPT63" s="35"/>
      <c r="FPU63" s="35"/>
      <c r="FPV63" s="35"/>
      <c r="FPW63" s="35"/>
      <c r="FPX63" s="35"/>
      <c r="FPY63" s="35"/>
      <c r="FPZ63" s="35"/>
      <c r="FQA63" s="35"/>
      <c r="FQB63" s="35"/>
      <c r="FQC63" s="35"/>
      <c r="FQD63" s="35"/>
      <c r="FQE63" s="35"/>
      <c r="FQF63" s="35"/>
      <c r="FQG63" s="35"/>
      <c r="FQH63" s="35"/>
      <c r="FQI63" s="35"/>
      <c r="FQJ63" s="35"/>
      <c r="FQK63" s="35"/>
      <c r="FQL63" s="35"/>
      <c r="FQM63" s="35"/>
      <c r="FQN63" s="35"/>
      <c r="FQO63" s="35"/>
      <c r="FQP63" s="35"/>
      <c r="FQQ63" s="35"/>
      <c r="FQR63" s="35"/>
      <c r="FQS63" s="35"/>
      <c r="FQT63" s="35"/>
      <c r="FQU63" s="35"/>
      <c r="FQV63" s="35"/>
      <c r="FQW63" s="35"/>
      <c r="FQX63" s="35"/>
      <c r="FQY63" s="35"/>
      <c r="FQZ63" s="35"/>
      <c r="FRA63" s="35"/>
      <c r="FRB63" s="35"/>
      <c r="FRC63" s="35"/>
      <c r="FRD63" s="35"/>
      <c r="FRE63" s="35"/>
      <c r="FRF63" s="35"/>
      <c r="FRG63" s="35"/>
      <c r="FRH63" s="35"/>
      <c r="FRI63" s="35"/>
      <c r="FRJ63" s="35"/>
      <c r="FRK63" s="35"/>
      <c r="FRL63" s="35"/>
      <c r="FRM63" s="35"/>
      <c r="FRN63" s="35"/>
      <c r="FRO63" s="35"/>
      <c r="FRP63" s="35"/>
      <c r="FRQ63" s="35"/>
      <c r="FRR63" s="35"/>
      <c r="FRS63" s="35"/>
      <c r="FRT63" s="35"/>
      <c r="FRU63" s="35"/>
      <c r="FRV63" s="35"/>
      <c r="FRW63" s="35"/>
      <c r="FRX63" s="35"/>
      <c r="FRY63" s="35"/>
      <c r="FRZ63" s="35"/>
      <c r="FSA63" s="35"/>
      <c r="FSB63" s="35"/>
      <c r="FSC63" s="35"/>
      <c r="FSD63" s="35"/>
      <c r="FSE63" s="35"/>
      <c r="FSF63" s="35"/>
      <c r="FSG63" s="35"/>
      <c r="FSH63" s="35"/>
      <c r="FSI63" s="35"/>
      <c r="FSJ63" s="35"/>
      <c r="FSK63" s="35"/>
      <c r="FSL63" s="35"/>
      <c r="FSM63" s="35"/>
      <c r="FSN63" s="35"/>
      <c r="FSO63" s="35"/>
      <c r="FSP63" s="35"/>
      <c r="FSQ63" s="35"/>
      <c r="FSR63" s="35"/>
      <c r="FSS63" s="35"/>
      <c r="FST63" s="35"/>
      <c r="FSU63" s="35"/>
      <c r="FSV63" s="35"/>
      <c r="FSW63" s="35"/>
      <c r="FSX63" s="35"/>
      <c r="FSY63" s="35"/>
      <c r="FSZ63" s="35"/>
      <c r="FTA63" s="35"/>
      <c r="FTB63" s="35"/>
      <c r="FTC63" s="35"/>
      <c r="FTD63" s="35"/>
      <c r="FTE63" s="35"/>
      <c r="FTF63" s="35"/>
      <c r="FTG63" s="35"/>
      <c r="FTH63" s="35"/>
      <c r="FTI63" s="35"/>
      <c r="FTJ63" s="35"/>
      <c r="FTK63" s="35"/>
      <c r="FTL63" s="35"/>
      <c r="FTM63" s="35"/>
      <c r="FTN63" s="35"/>
      <c r="FTO63" s="35"/>
      <c r="FTP63" s="35"/>
      <c r="FTQ63" s="35"/>
      <c r="FTR63" s="35"/>
      <c r="FTS63" s="35"/>
      <c r="FTT63" s="35"/>
      <c r="FTU63" s="35"/>
      <c r="FTV63" s="35"/>
      <c r="FTW63" s="35"/>
      <c r="FTX63" s="35"/>
      <c r="FTY63" s="35"/>
      <c r="FTZ63" s="35"/>
      <c r="FUA63" s="35"/>
      <c r="FUB63" s="35"/>
      <c r="FUC63" s="35"/>
      <c r="FUD63" s="35"/>
      <c r="FUE63" s="35"/>
      <c r="FUF63" s="35"/>
      <c r="FUG63" s="35"/>
      <c r="FUH63" s="35"/>
      <c r="FUI63" s="35"/>
      <c r="FUJ63" s="35"/>
      <c r="FUK63" s="35"/>
      <c r="FUL63" s="35"/>
      <c r="FUM63" s="35"/>
      <c r="FUN63" s="35"/>
      <c r="FUO63" s="35"/>
      <c r="FUP63" s="35"/>
      <c r="FUQ63" s="35"/>
      <c r="FUR63" s="35"/>
      <c r="FUS63" s="35"/>
      <c r="FUT63" s="35"/>
      <c r="FUU63" s="35"/>
      <c r="FUV63" s="35"/>
      <c r="FUW63" s="35"/>
      <c r="FUX63" s="35"/>
      <c r="FUY63" s="35"/>
      <c r="FUZ63" s="35"/>
      <c r="FVA63" s="35"/>
      <c r="FVB63" s="35"/>
      <c r="FVC63" s="35"/>
      <c r="FVD63" s="35"/>
      <c r="FVE63" s="35"/>
      <c r="FVF63" s="35"/>
      <c r="FVG63" s="35"/>
      <c r="FVH63" s="35"/>
      <c r="FVI63" s="35"/>
      <c r="FVJ63" s="35"/>
      <c r="FVK63" s="35"/>
      <c r="FVL63" s="35"/>
      <c r="FVM63" s="35"/>
      <c r="FVN63" s="35"/>
      <c r="FVO63" s="35"/>
      <c r="FVP63" s="35"/>
      <c r="FVQ63" s="35"/>
      <c r="FVR63" s="35"/>
      <c r="FVS63" s="35"/>
      <c r="FVT63" s="35"/>
      <c r="FVU63" s="35"/>
      <c r="FVV63" s="35"/>
      <c r="FVW63" s="35"/>
      <c r="FVX63" s="35"/>
      <c r="FVY63" s="35"/>
      <c r="FVZ63" s="35"/>
      <c r="FWA63" s="35"/>
      <c r="FWB63" s="35"/>
      <c r="FWC63" s="35"/>
      <c r="FWD63" s="35"/>
      <c r="FWE63" s="35"/>
      <c r="FWF63" s="35"/>
      <c r="FWG63" s="35"/>
      <c r="FWH63" s="35"/>
      <c r="FWI63" s="35"/>
      <c r="FWJ63" s="35"/>
      <c r="FWK63" s="35"/>
      <c r="FWL63" s="35"/>
      <c r="FWM63" s="35"/>
      <c r="FWN63" s="35"/>
      <c r="FWO63" s="35"/>
      <c r="FWP63" s="35"/>
      <c r="FWQ63" s="35"/>
      <c r="FWR63" s="35"/>
      <c r="FWS63" s="35"/>
      <c r="FWT63" s="35"/>
      <c r="FWU63" s="35"/>
      <c r="FWV63" s="35"/>
      <c r="FWW63" s="35"/>
      <c r="FWX63" s="35"/>
      <c r="FWY63" s="35"/>
      <c r="FWZ63" s="35"/>
      <c r="FXA63" s="35"/>
      <c r="FXB63" s="35"/>
      <c r="FXC63" s="35"/>
      <c r="FXD63" s="35"/>
      <c r="FXE63" s="35"/>
      <c r="FXF63" s="35"/>
      <c r="FXG63" s="35"/>
      <c r="FXH63" s="35"/>
      <c r="FXI63" s="35"/>
      <c r="FXJ63" s="35"/>
      <c r="FXK63" s="35"/>
      <c r="FXL63" s="35"/>
      <c r="FXM63" s="35"/>
      <c r="FXN63" s="35"/>
      <c r="FXO63" s="35"/>
      <c r="FXP63" s="35"/>
      <c r="FXQ63" s="35"/>
      <c r="FXR63" s="35"/>
      <c r="FXS63" s="35"/>
      <c r="FXT63" s="35"/>
      <c r="FXU63" s="35"/>
      <c r="FXV63" s="35"/>
      <c r="FXW63" s="35"/>
      <c r="FXX63" s="35"/>
      <c r="FXY63" s="35"/>
      <c r="FXZ63" s="35"/>
      <c r="FYA63" s="35"/>
      <c r="FYB63" s="35"/>
      <c r="FYC63" s="35"/>
      <c r="FYD63" s="35"/>
      <c r="FYE63" s="35"/>
      <c r="FYF63" s="35"/>
      <c r="FYG63" s="35"/>
      <c r="FYH63" s="35"/>
      <c r="FYI63" s="35"/>
      <c r="FYJ63" s="35"/>
      <c r="FYK63" s="35"/>
      <c r="FYL63" s="35"/>
      <c r="FYM63" s="35"/>
      <c r="FYN63" s="35"/>
      <c r="FYO63" s="35"/>
      <c r="FYP63" s="35"/>
      <c r="FYQ63" s="35"/>
      <c r="FYR63" s="35"/>
      <c r="FYS63" s="35"/>
      <c r="FYT63" s="35"/>
      <c r="FYU63" s="35"/>
      <c r="FYV63" s="35"/>
      <c r="FYW63" s="35"/>
      <c r="FYX63" s="35"/>
      <c r="FYY63" s="35"/>
      <c r="FYZ63" s="35"/>
      <c r="FZA63" s="35"/>
      <c r="FZB63" s="35"/>
      <c r="FZC63" s="35"/>
      <c r="FZD63" s="35"/>
      <c r="FZE63" s="35"/>
      <c r="FZF63" s="35"/>
      <c r="FZG63" s="35"/>
      <c r="FZH63" s="35"/>
      <c r="FZI63" s="35"/>
      <c r="FZJ63" s="35"/>
      <c r="FZK63" s="35"/>
      <c r="FZL63" s="35"/>
      <c r="FZM63" s="35"/>
      <c r="FZN63" s="35"/>
      <c r="FZO63" s="35"/>
      <c r="FZP63" s="35"/>
      <c r="FZQ63" s="35"/>
      <c r="FZR63" s="35"/>
      <c r="FZS63" s="35"/>
      <c r="FZT63" s="35"/>
      <c r="FZU63" s="35"/>
      <c r="FZV63" s="35"/>
      <c r="FZW63" s="35"/>
      <c r="FZX63" s="35"/>
      <c r="FZY63" s="35"/>
      <c r="FZZ63" s="35"/>
      <c r="GAA63" s="35"/>
      <c r="GAB63" s="35"/>
      <c r="GAC63" s="35"/>
      <c r="GAD63" s="35"/>
      <c r="GAE63" s="35"/>
      <c r="GAF63" s="35"/>
      <c r="GAG63" s="35"/>
      <c r="GAH63" s="35"/>
      <c r="GAI63" s="35"/>
      <c r="GAJ63" s="35"/>
      <c r="GAK63" s="35"/>
      <c r="GAL63" s="35"/>
      <c r="GAM63" s="35"/>
      <c r="GAN63" s="35"/>
      <c r="GAO63" s="35"/>
      <c r="GAP63" s="35"/>
      <c r="GAQ63" s="35"/>
      <c r="GAR63" s="35"/>
      <c r="GAS63" s="35"/>
      <c r="GAT63" s="35"/>
      <c r="GAU63" s="35"/>
      <c r="GAV63" s="35"/>
      <c r="GAW63" s="35"/>
      <c r="GAX63" s="35"/>
      <c r="GAY63" s="35"/>
      <c r="GAZ63" s="35"/>
      <c r="GBA63" s="35"/>
      <c r="GBB63" s="35"/>
      <c r="GBC63" s="35"/>
      <c r="GBD63" s="35"/>
      <c r="GBE63" s="35"/>
      <c r="GBF63" s="35"/>
      <c r="GBG63" s="35"/>
      <c r="GBH63" s="35"/>
      <c r="GBI63" s="35"/>
      <c r="GBJ63" s="35"/>
      <c r="GBK63" s="35"/>
      <c r="GBL63" s="35"/>
      <c r="GBM63" s="35"/>
      <c r="GBN63" s="35"/>
      <c r="GBO63" s="35"/>
      <c r="GBP63" s="35"/>
      <c r="GBQ63" s="35"/>
      <c r="GBR63" s="35"/>
      <c r="GBS63" s="35"/>
      <c r="GBT63" s="35"/>
      <c r="GBU63" s="35"/>
      <c r="GBV63" s="35"/>
      <c r="GBW63" s="35"/>
      <c r="GBX63" s="35"/>
      <c r="GBY63" s="35"/>
      <c r="GBZ63" s="35"/>
      <c r="GCA63" s="35"/>
      <c r="GCB63" s="35"/>
      <c r="GCC63" s="35"/>
      <c r="GCD63" s="35"/>
      <c r="GCE63" s="35"/>
      <c r="GCF63" s="35"/>
      <c r="GCG63" s="35"/>
      <c r="GCH63" s="35"/>
      <c r="GCI63" s="35"/>
      <c r="GCJ63" s="35"/>
      <c r="GCK63" s="35"/>
      <c r="GCL63" s="35"/>
      <c r="GCM63" s="35"/>
      <c r="GCN63" s="35"/>
      <c r="GCO63" s="35"/>
      <c r="GCP63" s="35"/>
      <c r="GCQ63" s="35"/>
      <c r="GCR63" s="35"/>
      <c r="GCS63" s="35"/>
      <c r="GCT63" s="35"/>
      <c r="GCU63" s="35"/>
      <c r="GCV63" s="35"/>
      <c r="GCW63" s="35"/>
      <c r="GCX63" s="35"/>
      <c r="GCY63" s="35"/>
      <c r="GCZ63" s="35"/>
      <c r="GDA63" s="35"/>
      <c r="GDB63" s="35"/>
      <c r="GDC63" s="35"/>
      <c r="GDD63" s="35"/>
      <c r="GDE63" s="35"/>
      <c r="GDF63" s="35"/>
      <c r="GDG63" s="35"/>
      <c r="GDH63" s="35"/>
      <c r="GDI63" s="35"/>
      <c r="GDJ63" s="35"/>
      <c r="GDK63" s="35"/>
      <c r="GDL63" s="35"/>
      <c r="GDM63" s="35"/>
      <c r="GDN63" s="35"/>
      <c r="GDO63" s="35"/>
      <c r="GDP63" s="35"/>
      <c r="GDQ63" s="35"/>
      <c r="GDR63" s="35"/>
      <c r="GDS63" s="35"/>
      <c r="GDT63" s="35"/>
      <c r="GDU63" s="35"/>
      <c r="GDV63" s="35"/>
      <c r="GDW63" s="35"/>
      <c r="GDX63" s="35"/>
      <c r="GDY63" s="35"/>
      <c r="GDZ63" s="35"/>
      <c r="GEA63" s="35"/>
      <c r="GEB63" s="35"/>
      <c r="GEC63" s="35"/>
      <c r="GED63" s="35"/>
      <c r="GEE63" s="35"/>
      <c r="GEF63" s="35"/>
      <c r="GEG63" s="35"/>
      <c r="GEH63" s="35"/>
      <c r="GEI63" s="35"/>
      <c r="GEJ63" s="35"/>
      <c r="GEK63" s="35"/>
      <c r="GEL63" s="35"/>
      <c r="GEM63" s="35"/>
      <c r="GEN63" s="35"/>
      <c r="GEO63" s="35"/>
      <c r="GEP63" s="35"/>
      <c r="GEQ63" s="35"/>
      <c r="GER63" s="35"/>
      <c r="GES63" s="35"/>
      <c r="GET63" s="35"/>
      <c r="GEU63" s="35"/>
      <c r="GEV63" s="35"/>
      <c r="GEW63" s="35"/>
      <c r="GEX63" s="35"/>
      <c r="GEY63" s="35"/>
      <c r="GEZ63" s="35"/>
      <c r="GFA63" s="35"/>
      <c r="GFB63" s="35"/>
      <c r="GFC63" s="35"/>
      <c r="GFD63" s="35"/>
      <c r="GFE63" s="35"/>
      <c r="GFF63" s="35"/>
      <c r="GFG63" s="35"/>
      <c r="GFH63" s="35"/>
      <c r="GFI63" s="35"/>
      <c r="GFJ63" s="35"/>
      <c r="GFK63" s="35"/>
      <c r="GFL63" s="35"/>
      <c r="GFM63" s="35"/>
      <c r="GFN63" s="35"/>
      <c r="GFO63" s="35"/>
      <c r="GFP63" s="35"/>
      <c r="GFQ63" s="35"/>
      <c r="GFR63" s="35"/>
      <c r="GFS63" s="35"/>
      <c r="GFT63" s="35"/>
      <c r="GFU63" s="35"/>
      <c r="GFV63" s="35"/>
      <c r="GFW63" s="35"/>
      <c r="GFX63" s="35"/>
      <c r="GFY63" s="35"/>
      <c r="GFZ63" s="35"/>
      <c r="GGA63" s="35"/>
      <c r="GGB63" s="35"/>
      <c r="GGC63" s="35"/>
      <c r="GGD63" s="35"/>
      <c r="GGE63" s="35"/>
      <c r="GGF63" s="35"/>
      <c r="GGG63" s="35"/>
      <c r="GGH63" s="35"/>
      <c r="GGI63" s="35"/>
      <c r="GGJ63" s="35"/>
      <c r="GGK63" s="35"/>
      <c r="GGL63" s="35"/>
      <c r="GGM63" s="35"/>
      <c r="GGN63" s="35"/>
      <c r="GGO63" s="35"/>
      <c r="GGP63" s="35"/>
      <c r="GGQ63" s="35"/>
      <c r="GGR63" s="35"/>
      <c r="GGS63" s="35"/>
      <c r="GGT63" s="35"/>
      <c r="GGU63" s="35"/>
      <c r="GGV63" s="35"/>
      <c r="GGW63" s="35"/>
      <c r="GGX63" s="35"/>
      <c r="GGY63" s="35"/>
      <c r="GGZ63" s="35"/>
      <c r="GHA63" s="35"/>
      <c r="GHB63" s="35"/>
      <c r="GHC63" s="35"/>
      <c r="GHD63" s="35"/>
      <c r="GHE63" s="35"/>
      <c r="GHF63" s="35"/>
      <c r="GHG63" s="35"/>
      <c r="GHH63" s="35"/>
      <c r="GHI63" s="35"/>
      <c r="GHJ63" s="35"/>
      <c r="GHK63" s="35"/>
      <c r="GHL63" s="35"/>
      <c r="GHM63" s="35"/>
      <c r="GHN63" s="35"/>
      <c r="GHO63" s="35"/>
      <c r="GHP63" s="35"/>
      <c r="GHQ63" s="35"/>
      <c r="GHR63" s="35"/>
      <c r="GHS63" s="35"/>
      <c r="GHT63" s="35"/>
      <c r="GHU63" s="35"/>
      <c r="GHV63" s="35"/>
      <c r="GHW63" s="35"/>
      <c r="GHX63" s="35"/>
      <c r="GHY63" s="35"/>
      <c r="GHZ63" s="35"/>
      <c r="GIA63" s="35"/>
      <c r="GIB63" s="35"/>
      <c r="GIC63" s="35"/>
      <c r="GID63" s="35"/>
      <c r="GIE63" s="35"/>
      <c r="GIF63" s="35"/>
      <c r="GIG63" s="35"/>
      <c r="GIH63" s="35"/>
      <c r="GII63" s="35"/>
      <c r="GIJ63" s="35"/>
      <c r="GIK63" s="35"/>
      <c r="GIL63" s="35"/>
      <c r="GIM63" s="35"/>
      <c r="GIN63" s="35"/>
      <c r="GIO63" s="35"/>
      <c r="GIP63" s="35"/>
      <c r="GIQ63" s="35"/>
      <c r="GIR63" s="35"/>
      <c r="GIS63" s="35"/>
      <c r="GIT63" s="35"/>
      <c r="GIU63" s="35"/>
      <c r="GIV63" s="35"/>
      <c r="GIW63" s="35"/>
      <c r="GIX63" s="35"/>
      <c r="GIY63" s="35"/>
      <c r="GIZ63" s="35"/>
      <c r="GJA63" s="35"/>
      <c r="GJB63" s="35"/>
      <c r="GJC63" s="35"/>
      <c r="GJD63" s="35"/>
      <c r="GJE63" s="35"/>
      <c r="GJF63" s="35"/>
      <c r="GJG63" s="35"/>
      <c r="GJH63" s="35"/>
      <c r="GJI63" s="35"/>
      <c r="GJJ63" s="35"/>
      <c r="GJK63" s="35"/>
      <c r="GJL63" s="35"/>
      <c r="GJM63" s="35"/>
      <c r="GJN63" s="35"/>
      <c r="GJO63" s="35"/>
      <c r="GJP63" s="35"/>
      <c r="GJQ63" s="35"/>
      <c r="GJR63" s="35"/>
      <c r="GJS63" s="35"/>
      <c r="GJT63" s="35"/>
      <c r="GJU63" s="35"/>
      <c r="GJV63" s="35"/>
      <c r="GJW63" s="35"/>
      <c r="GJX63" s="35"/>
      <c r="GJY63" s="35"/>
      <c r="GJZ63" s="35"/>
      <c r="GKA63" s="35"/>
      <c r="GKB63" s="35"/>
      <c r="GKC63" s="35"/>
      <c r="GKD63" s="35"/>
      <c r="GKE63" s="35"/>
      <c r="GKF63" s="35"/>
      <c r="GKG63" s="35"/>
      <c r="GKH63" s="35"/>
      <c r="GKI63" s="35"/>
      <c r="GKJ63" s="35"/>
      <c r="GKK63" s="35"/>
      <c r="GKL63" s="35"/>
      <c r="GKM63" s="35"/>
      <c r="GKN63" s="35"/>
      <c r="GKO63" s="35"/>
      <c r="GKP63" s="35"/>
      <c r="GKQ63" s="35"/>
      <c r="GKR63" s="35"/>
      <c r="GKS63" s="35"/>
      <c r="GKT63" s="35"/>
      <c r="GKU63" s="35"/>
      <c r="GKV63" s="35"/>
      <c r="GKW63" s="35"/>
      <c r="GKX63" s="35"/>
      <c r="GKY63" s="35"/>
      <c r="GKZ63" s="35"/>
      <c r="GLA63" s="35"/>
      <c r="GLB63" s="35"/>
      <c r="GLC63" s="35"/>
      <c r="GLD63" s="35"/>
      <c r="GLE63" s="35"/>
      <c r="GLF63" s="35"/>
      <c r="GLG63" s="35"/>
      <c r="GLH63" s="35"/>
      <c r="GLI63" s="35"/>
      <c r="GLJ63" s="35"/>
      <c r="GLK63" s="35"/>
      <c r="GLL63" s="35"/>
      <c r="GLM63" s="35"/>
      <c r="GLN63" s="35"/>
      <c r="GLO63" s="35"/>
      <c r="GLP63" s="35"/>
      <c r="GLQ63" s="35"/>
      <c r="GLR63" s="35"/>
      <c r="GLS63" s="35"/>
      <c r="GLT63" s="35"/>
      <c r="GLU63" s="35"/>
      <c r="GLV63" s="35"/>
      <c r="GLW63" s="35"/>
      <c r="GLX63" s="35"/>
      <c r="GLY63" s="35"/>
      <c r="GLZ63" s="35"/>
      <c r="GMA63" s="35"/>
      <c r="GMB63" s="35"/>
      <c r="GMC63" s="35"/>
      <c r="GMD63" s="35"/>
      <c r="GME63" s="35"/>
      <c r="GMF63" s="35"/>
      <c r="GMG63" s="35"/>
      <c r="GMH63" s="35"/>
      <c r="GMI63" s="35"/>
      <c r="GMJ63" s="35"/>
      <c r="GMK63" s="35"/>
      <c r="GML63" s="35"/>
      <c r="GMM63" s="35"/>
      <c r="GMN63" s="35"/>
      <c r="GMO63" s="35"/>
      <c r="GMP63" s="35"/>
      <c r="GMQ63" s="35"/>
      <c r="GMR63" s="35"/>
      <c r="GMS63" s="35"/>
      <c r="GMT63" s="35"/>
      <c r="GMU63" s="35"/>
      <c r="GMV63" s="35"/>
      <c r="GMW63" s="35"/>
      <c r="GMX63" s="35"/>
      <c r="GMY63" s="35"/>
      <c r="GMZ63" s="35"/>
      <c r="GNA63" s="35"/>
      <c r="GNB63" s="35"/>
      <c r="GNC63" s="35"/>
      <c r="GND63" s="35"/>
      <c r="GNE63" s="35"/>
      <c r="GNF63" s="35"/>
      <c r="GNG63" s="35"/>
      <c r="GNH63" s="35"/>
      <c r="GNI63" s="35"/>
      <c r="GNJ63" s="35"/>
      <c r="GNK63" s="35"/>
      <c r="GNL63" s="35"/>
      <c r="GNM63" s="35"/>
      <c r="GNN63" s="35"/>
      <c r="GNO63" s="35"/>
      <c r="GNP63" s="35"/>
      <c r="GNQ63" s="35"/>
      <c r="GNR63" s="35"/>
      <c r="GNS63" s="35"/>
      <c r="GNT63" s="35"/>
      <c r="GNU63" s="35"/>
      <c r="GNV63" s="35"/>
      <c r="GNW63" s="35"/>
      <c r="GNX63" s="35"/>
      <c r="GNY63" s="35"/>
      <c r="GNZ63" s="35"/>
      <c r="GOA63" s="35"/>
      <c r="GOB63" s="35"/>
      <c r="GOC63" s="35"/>
      <c r="GOD63" s="35"/>
      <c r="GOE63" s="35"/>
      <c r="GOF63" s="35"/>
      <c r="GOG63" s="35"/>
      <c r="GOH63" s="35"/>
      <c r="GOI63" s="35"/>
      <c r="GOJ63" s="35"/>
      <c r="GOK63" s="35"/>
      <c r="GOL63" s="35"/>
      <c r="GOM63" s="35"/>
      <c r="GON63" s="35"/>
      <c r="GOO63" s="35"/>
      <c r="GOP63" s="35"/>
      <c r="GOQ63" s="35"/>
      <c r="GOR63" s="35"/>
      <c r="GOS63" s="35"/>
      <c r="GOT63" s="35"/>
      <c r="GOU63" s="35"/>
      <c r="GOV63" s="35"/>
      <c r="GOW63" s="35"/>
      <c r="GOX63" s="35"/>
      <c r="GOY63" s="35"/>
      <c r="GOZ63" s="35"/>
      <c r="GPA63" s="35"/>
      <c r="GPB63" s="35"/>
      <c r="GPC63" s="35"/>
      <c r="GPD63" s="35"/>
      <c r="GPE63" s="35"/>
      <c r="GPF63" s="35"/>
      <c r="GPG63" s="35"/>
      <c r="GPH63" s="35"/>
      <c r="GPI63" s="35"/>
      <c r="GPJ63" s="35"/>
      <c r="GPK63" s="35"/>
      <c r="GPL63" s="35"/>
      <c r="GPM63" s="35"/>
      <c r="GPN63" s="35"/>
      <c r="GPO63" s="35"/>
      <c r="GPP63" s="35"/>
      <c r="GPQ63" s="35"/>
      <c r="GPR63" s="35"/>
      <c r="GPS63" s="35"/>
      <c r="GPT63" s="35"/>
      <c r="GPU63" s="35"/>
      <c r="GPV63" s="35"/>
      <c r="GPW63" s="35"/>
      <c r="GPX63" s="35"/>
      <c r="GPY63" s="35"/>
      <c r="GPZ63" s="35"/>
      <c r="GQA63" s="35"/>
      <c r="GQB63" s="35"/>
      <c r="GQC63" s="35"/>
      <c r="GQD63" s="35"/>
      <c r="GQE63" s="35"/>
      <c r="GQF63" s="35"/>
      <c r="GQG63" s="35"/>
      <c r="GQH63" s="35"/>
      <c r="GQI63" s="35"/>
      <c r="GQJ63" s="35"/>
      <c r="GQK63" s="35"/>
      <c r="GQL63" s="35"/>
      <c r="GQM63" s="35"/>
      <c r="GQN63" s="35"/>
      <c r="GQO63" s="35"/>
      <c r="GQP63" s="35"/>
      <c r="GQQ63" s="35"/>
      <c r="GQR63" s="35"/>
      <c r="GQS63" s="35"/>
      <c r="GQT63" s="35"/>
      <c r="GQU63" s="35"/>
      <c r="GQV63" s="35"/>
      <c r="GQW63" s="35"/>
      <c r="GQX63" s="35"/>
      <c r="GQY63" s="35"/>
      <c r="GQZ63" s="35"/>
      <c r="GRA63" s="35"/>
      <c r="GRB63" s="35"/>
      <c r="GRC63" s="35"/>
      <c r="GRD63" s="35"/>
      <c r="GRE63" s="35"/>
      <c r="GRF63" s="35"/>
      <c r="GRG63" s="35"/>
      <c r="GRH63" s="35"/>
      <c r="GRI63" s="35"/>
      <c r="GRJ63" s="35"/>
      <c r="GRK63" s="35"/>
      <c r="GRL63" s="35"/>
      <c r="GRM63" s="35"/>
      <c r="GRN63" s="35"/>
      <c r="GRO63" s="35"/>
      <c r="GRP63" s="35"/>
      <c r="GRQ63" s="35"/>
      <c r="GRR63" s="35"/>
      <c r="GRS63" s="35"/>
      <c r="GRT63" s="35"/>
      <c r="GRU63" s="35"/>
      <c r="GRV63" s="35"/>
      <c r="GRW63" s="35"/>
      <c r="GRX63" s="35"/>
      <c r="GRY63" s="35"/>
      <c r="GRZ63" s="35"/>
      <c r="GSA63" s="35"/>
      <c r="GSB63" s="35"/>
      <c r="GSC63" s="35"/>
      <c r="GSD63" s="35"/>
      <c r="GSE63" s="35"/>
      <c r="GSF63" s="35"/>
      <c r="GSG63" s="35"/>
      <c r="GSH63" s="35"/>
      <c r="GSI63" s="35"/>
      <c r="GSJ63" s="35"/>
      <c r="GSK63" s="35"/>
      <c r="GSL63" s="35"/>
      <c r="GSM63" s="35"/>
      <c r="GSN63" s="35"/>
      <c r="GSO63" s="35"/>
      <c r="GSP63" s="35"/>
      <c r="GSQ63" s="35"/>
      <c r="GSR63" s="35"/>
      <c r="GSS63" s="35"/>
      <c r="GST63" s="35"/>
      <c r="GSU63" s="35"/>
      <c r="GSV63" s="35"/>
      <c r="GSW63" s="35"/>
      <c r="GSX63" s="35"/>
      <c r="GSY63" s="35"/>
      <c r="GSZ63" s="35"/>
      <c r="GTA63" s="35"/>
      <c r="GTB63" s="35"/>
      <c r="GTC63" s="35"/>
      <c r="GTD63" s="35"/>
      <c r="GTE63" s="35"/>
      <c r="GTF63" s="35"/>
      <c r="GTG63" s="35"/>
      <c r="GTH63" s="35"/>
      <c r="GTI63" s="35"/>
      <c r="GTJ63" s="35"/>
      <c r="GTK63" s="35"/>
      <c r="GTL63" s="35"/>
      <c r="GTM63" s="35"/>
      <c r="GTN63" s="35"/>
      <c r="GTO63" s="35"/>
      <c r="GTP63" s="35"/>
      <c r="GTQ63" s="35"/>
      <c r="GTR63" s="35"/>
      <c r="GTS63" s="35"/>
      <c r="GTT63" s="35"/>
      <c r="GTU63" s="35"/>
      <c r="GTV63" s="35"/>
      <c r="GTW63" s="35"/>
      <c r="GTX63" s="35"/>
      <c r="GTY63" s="35"/>
      <c r="GTZ63" s="35"/>
      <c r="GUA63" s="35"/>
      <c r="GUB63" s="35"/>
      <c r="GUC63" s="35"/>
      <c r="GUD63" s="35"/>
      <c r="GUE63" s="35"/>
      <c r="GUF63" s="35"/>
      <c r="GUG63" s="35"/>
      <c r="GUH63" s="35"/>
      <c r="GUI63" s="35"/>
      <c r="GUJ63" s="35"/>
      <c r="GUK63" s="35"/>
      <c r="GUL63" s="35"/>
      <c r="GUM63" s="35"/>
      <c r="GUN63" s="35"/>
      <c r="GUO63" s="35"/>
      <c r="GUP63" s="35"/>
      <c r="GUQ63" s="35"/>
      <c r="GUR63" s="35"/>
      <c r="GUS63" s="35"/>
      <c r="GUT63" s="35"/>
      <c r="GUU63" s="35"/>
      <c r="GUV63" s="35"/>
      <c r="GUW63" s="35"/>
      <c r="GUX63" s="35"/>
      <c r="GUY63" s="35"/>
      <c r="GUZ63" s="35"/>
      <c r="GVA63" s="35"/>
      <c r="GVB63" s="35"/>
      <c r="GVC63" s="35"/>
      <c r="GVD63" s="35"/>
      <c r="GVE63" s="35"/>
      <c r="GVF63" s="35"/>
      <c r="GVG63" s="35"/>
      <c r="GVH63" s="35"/>
      <c r="GVI63" s="35"/>
      <c r="GVJ63" s="35"/>
      <c r="GVK63" s="35"/>
      <c r="GVL63" s="35"/>
      <c r="GVM63" s="35"/>
      <c r="GVN63" s="35"/>
      <c r="GVO63" s="35"/>
      <c r="GVP63" s="35"/>
      <c r="GVQ63" s="35"/>
      <c r="GVR63" s="35"/>
      <c r="GVS63" s="35"/>
      <c r="GVT63" s="35"/>
      <c r="GVU63" s="35"/>
      <c r="GVV63" s="35"/>
      <c r="GVW63" s="35"/>
      <c r="GVX63" s="35"/>
      <c r="GVY63" s="35"/>
      <c r="GVZ63" s="35"/>
      <c r="GWA63" s="35"/>
      <c r="GWB63" s="35"/>
      <c r="GWC63" s="35"/>
      <c r="GWD63" s="35"/>
      <c r="GWE63" s="35"/>
      <c r="GWF63" s="35"/>
      <c r="GWG63" s="35"/>
      <c r="GWH63" s="35"/>
      <c r="GWI63" s="35"/>
      <c r="GWJ63" s="35"/>
      <c r="GWK63" s="35"/>
      <c r="GWL63" s="35"/>
      <c r="GWM63" s="35"/>
      <c r="GWN63" s="35"/>
      <c r="GWO63" s="35"/>
      <c r="GWP63" s="35"/>
      <c r="GWQ63" s="35"/>
      <c r="GWR63" s="35"/>
      <c r="GWS63" s="35"/>
      <c r="GWT63" s="35"/>
      <c r="GWU63" s="35"/>
      <c r="GWV63" s="35"/>
      <c r="GWW63" s="35"/>
      <c r="GWX63" s="35"/>
      <c r="GWY63" s="35"/>
      <c r="GWZ63" s="35"/>
      <c r="GXA63" s="35"/>
      <c r="GXB63" s="35"/>
      <c r="GXC63" s="35"/>
      <c r="GXD63" s="35"/>
      <c r="GXE63" s="35"/>
      <c r="GXF63" s="35"/>
      <c r="GXG63" s="35"/>
      <c r="GXH63" s="35"/>
      <c r="GXI63" s="35"/>
      <c r="GXJ63" s="35"/>
      <c r="GXK63" s="35"/>
      <c r="GXL63" s="35"/>
      <c r="GXM63" s="35"/>
      <c r="GXN63" s="35"/>
      <c r="GXO63" s="35"/>
      <c r="GXP63" s="35"/>
      <c r="GXQ63" s="35"/>
      <c r="GXR63" s="35"/>
      <c r="GXS63" s="35"/>
      <c r="GXT63" s="35"/>
      <c r="GXU63" s="35"/>
      <c r="GXV63" s="35"/>
      <c r="GXW63" s="35"/>
      <c r="GXX63" s="35"/>
      <c r="GXY63" s="35"/>
      <c r="GXZ63" s="35"/>
      <c r="GYA63" s="35"/>
      <c r="GYB63" s="35"/>
      <c r="GYC63" s="35"/>
      <c r="GYD63" s="35"/>
      <c r="GYE63" s="35"/>
      <c r="GYF63" s="35"/>
      <c r="GYG63" s="35"/>
      <c r="GYH63" s="35"/>
      <c r="GYI63" s="35"/>
      <c r="GYJ63" s="35"/>
      <c r="GYK63" s="35"/>
      <c r="GYL63" s="35"/>
      <c r="GYM63" s="35"/>
      <c r="GYN63" s="35"/>
      <c r="GYO63" s="35"/>
      <c r="GYP63" s="35"/>
      <c r="GYQ63" s="35"/>
      <c r="GYR63" s="35"/>
      <c r="GYS63" s="35"/>
      <c r="GYT63" s="35"/>
      <c r="GYU63" s="35"/>
      <c r="GYV63" s="35"/>
      <c r="GYW63" s="35"/>
      <c r="GYX63" s="35"/>
      <c r="GYY63" s="35"/>
      <c r="GYZ63" s="35"/>
      <c r="GZA63" s="35"/>
      <c r="GZB63" s="35"/>
      <c r="GZC63" s="35"/>
      <c r="GZD63" s="35"/>
      <c r="GZE63" s="35"/>
      <c r="GZF63" s="35"/>
      <c r="GZG63" s="35"/>
      <c r="GZH63" s="35"/>
      <c r="GZI63" s="35"/>
      <c r="GZJ63" s="35"/>
      <c r="GZK63" s="35"/>
      <c r="GZL63" s="35"/>
      <c r="GZM63" s="35"/>
      <c r="GZN63" s="35"/>
      <c r="GZO63" s="35"/>
      <c r="GZP63" s="35"/>
      <c r="GZQ63" s="35"/>
      <c r="GZR63" s="35"/>
      <c r="GZS63" s="35"/>
      <c r="GZT63" s="35"/>
      <c r="GZU63" s="35"/>
      <c r="GZV63" s="35"/>
      <c r="GZW63" s="35"/>
      <c r="GZX63" s="35"/>
      <c r="GZY63" s="35"/>
      <c r="GZZ63" s="35"/>
      <c r="HAA63" s="35"/>
      <c r="HAB63" s="35"/>
      <c r="HAC63" s="35"/>
      <c r="HAD63" s="35"/>
      <c r="HAE63" s="35"/>
      <c r="HAF63" s="35"/>
      <c r="HAG63" s="35"/>
      <c r="HAH63" s="35"/>
      <c r="HAI63" s="35"/>
      <c r="HAJ63" s="35"/>
      <c r="HAK63" s="35"/>
      <c r="HAL63" s="35"/>
      <c r="HAM63" s="35"/>
      <c r="HAN63" s="35"/>
      <c r="HAO63" s="35"/>
      <c r="HAP63" s="35"/>
      <c r="HAQ63" s="35"/>
      <c r="HAR63" s="35"/>
      <c r="HAS63" s="35"/>
      <c r="HAT63" s="35"/>
      <c r="HAU63" s="35"/>
      <c r="HAV63" s="35"/>
      <c r="HAW63" s="35"/>
      <c r="HAX63" s="35"/>
      <c r="HAY63" s="35"/>
      <c r="HAZ63" s="35"/>
      <c r="HBA63" s="35"/>
      <c r="HBB63" s="35"/>
      <c r="HBC63" s="35"/>
      <c r="HBD63" s="35"/>
      <c r="HBE63" s="35"/>
      <c r="HBF63" s="35"/>
      <c r="HBG63" s="35"/>
      <c r="HBH63" s="35"/>
      <c r="HBI63" s="35"/>
      <c r="HBJ63" s="35"/>
      <c r="HBK63" s="35"/>
      <c r="HBL63" s="35"/>
      <c r="HBM63" s="35"/>
      <c r="HBN63" s="35"/>
      <c r="HBO63" s="35"/>
      <c r="HBP63" s="35"/>
      <c r="HBQ63" s="35"/>
      <c r="HBR63" s="35"/>
      <c r="HBS63" s="35"/>
      <c r="HBT63" s="35"/>
      <c r="HBU63" s="35"/>
      <c r="HBV63" s="35"/>
      <c r="HBW63" s="35"/>
      <c r="HBX63" s="35"/>
      <c r="HBY63" s="35"/>
      <c r="HBZ63" s="35"/>
      <c r="HCA63" s="35"/>
      <c r="HCB63" s="35"/>
      <c r="HCC63" s="35"/>
      <c r="HCD63" s="35"/>
      <c r="HCE63" s="35"/>
      <c r="HCF63" s="35"/>
      <c r="HCG63" s="35"/>
      <c r="HCH63" s="35"/>
      <c r="HCI63" s="35"/>
      <c r="HCJ63" s="35"/>
      <c r="HCK63" s="35"/>
      <c r="HCL63" s="35"/>
      <c r="HCM63" s="35"/>
      <c r="HCN63" s="35"/>
      <c r="HCO63" s="35"/>
      <c r="HCP63" s="35"/>
      <c r="HCQ63" s="35"/>
      <c r="HCR63" s="35"/>
      <c r="HCS63" s="35"/>
      <c r="HCT63" s="35"/>
      <c r="HCU63" s="35"/>
      <c r="HCV63" s="35"/>
      <c r="HCW63" s="35"/>
      <c r="HCX63" s="35"/>
      <c r="HCY63" s="35"/>
      <c r="HCZ63" s="35"/>
      <c r="HDA63" s="35"/>
      <c r="HDB63" s="35"/>
      <c r="HDC63" s="35"/>
      <c r="HDD63" s="35"/>
      <c r="HDE63" s="35"/>
      <c r="HDF63" s="35"/>
      <c r="HDG63" s="35"/>
      <c r="HDH63" s="35"/>
      <c r="HDI63" s="35"/>
      <c r="HDJ63" s="35"/>
      <c r="HDK63" s="35"/>
      <c r="HDL63" s="35"/>
      <c r="HDM63" s="35"/>
      <c r="HDN63" s="35"/>
      <c r="HDO63" s="35"/>
      <c r="HDP63" s="35"/>
      <c r="HDQ63" s="35"/>
      <c r="HDR63" s="35"/>
      <c r="HDS63" s="35"/>
      <c r="HDT63" s="35"/>
      <c r="HDU63" s="35"/>
      <c r="HDV63" s="35"/>
      <c r="HDW63" s="35"/>
      <c r="HDX63" s="35"/>
      <c r="HDY63" s="35"/>
      <c r="HDZ63" s="35"/>
      <c r="HEA63" s="35"/>
      <c r="HEB63" s="35"/>
      <c r="HEC63" s="35"/>
      <c r="HED63" s="35"/>
      <c r="HEE63" s="35"/>
      <c r="HEF63" s="35"/>
      <c r="HEG63" s="35"/>
      <c r="HEH63" s="35"/>
      <c r="HEI63" s="35"/>
      <c r="HEJ63" s="35"/>
      <c r="HEK63" s="35"/>
      <c r="HEL63" s="35"/>
      <c r="HEM63" s="35"/>
      <c r="HEN63" s="35"/>
      <c r="HEO63" s="35"/>
      <c r="HEP63" s="35"/>
      <c r="HEQ63" s="35"/>
      <c r="HER63" s="35"/>
      <c r="HES63" s="35"/>
      <c r="HET63" s="35"/>
      <c r="HEU63" s="35"/>
      <c r="HEV63" s="35"/>
      <c r="HEW63" s="35"/>
      <c r="HEX63" s="35"/>
      <c r="HEY63" s="35"/>
      <c r="HEZ63" s="35"/>
      <c r="HFA63" s="35"/>
      <c r="HFB63" s="35"/>
      <c r="HFC63" s="35"/>
      <c r="HFD63" s="35"/>
      <c r="HFE63" s="35"/>
      <c r="HFF63" s="35"/>
      <c r="HFG63" s="35"/>
      <c r="HFH63" s="35"/>
      <c r="HFI63" s="35"/>
      <c r="HFJ63" s="35"/>
      <c r="HFK63" s="35"/>
      <c r="HFL63" s="35"/>
      <c r="HFM63" s="35"/>
      <c r="HFN63" s="35"/>
      <c r="HFO63" s="35"/>
      <c r="HFP63" s="35"/>
      <c r="HFQ63" s="35"/>
      <c r="HFR63" s="35"/>
      <c r="HFS63" s="35"/>
      <c r="HFT63" s="35"/>
      <c r="HFU63" s="35"/>
      <c r="HFV63" s="35"/>
      <c r="HFW63" s="35"/>
      <c r="HFX63" s="35"/>
      <c r="HFY63" s="35"/>
      <c r="HFZ63" s="35"/>
      <c r="HGA63" s="35"/>
      <c r="HGB63" s="35"/>
      <c r="HGC63" s="35"/>
      <c r="HGD63" s="35"/>
      <c r="HGE63" s="35"/>
      <c r="HGF63" s="35"/>
      <c r="HGG63" s="35"/>
      <c r="HGH63" s="35"/>
      <c r="HGI63" s="35"/>
      <c r="HGJ63" s="35"/>
      <c r="HGK63" s="35"/>
      <c r="HGL63" s="35"/>
      <c r="HGM63" s="35"/>
      <c r="HGN63" s="35"/>
      <c r="HGO63" s="35"/>
      <c r="HGP63" s="35"/>
      <c r="HGQ63" s="35"/>
      <c r="HGR63" s="35"/>
      <c r="HGS63" s="35"/>
      <c r="HGT63" s="35"/>
      <c r="HGU63" s="35"/>
      <c r="HGV63" s="35"/>
      <c r="HGW63" s="35"/>
      <c r="HGX63" s="35"/>
      <c r="HGY63" s="35"/>
      <c r="HGZ63" s="35"/>
      <c r="HHA63" s="35"/>
      <c r="HHB63" s="35"/>
      <c r="HHC63" s="35"/>
      <c r="HHD63" s="35"/>
      <c r="HHE63" s="35"/>
      <c r="HHF63" s="35"/>
      <c r="HHG63" s="35"/>
      <c r="HHH63" s="35"/>
      <c r="HHI63" s="35"/>
      <c r="HHJ63" s="35"/>
      <c r="HHK63" s="35"/>
      <c r="HHL63" s="35"/>
      <c r="HHM63" s="35"/>
      <c r="HHN63" s="35"/>
      <c r="HHO63" s="35"/>
      <c r="HHP63" s="35"/>
      <c r="HHQ63" s="35"/>
      <c r="HHR63" s="35"/>
      <c r="HHS63" s="35"/>
      <c r="HHT63" s="35"/>
      <c r="HHU63" s="35"/>
      <c r="HHV63" s="35"/>
      <c r="HHW63" s="35"/>
      <c r="HHX63" s="35"/>
      <c r="HHY63" s="35"/>
      <c r="HHZ63" s="35"/>
      <c r="HIA63" s="35"/>
      <c r="HIB63" s="35"/>
      <c r="HIC63" s="35"/>
      <c r="HID63" s="35"/>
      <c r="HIE63" s="35"/>
      <c r="HIF63" s="35"/>
      <c r="HIG63" s="35"/>
      <c r="HIH63" s="35"/>
      <c r="HII63" s="35"/>
      <c r="HIJ63" s="35"/>
      <c r="HIK63" s="35"/>
      <c r="HIL63" s="35"/>
      <c r="HIM63" s="35"/>
      <c r="HIN63" s="35"/>
      <c r="HIO63" s="35"/>
      <c r="HIP63" s="35"/>
      <c r="HIQ63" s="35"/>
      <c r="HIR63" s="35"/>
      <c r="HIS63" s="35"/>
      <c r="HIT63" s="35"/>
      <c r="HIU63" s="35"/>
      <c r="HIV63" s="35"/>
      <c r="HIW63" s="35"/>
      <c r="HIX63" s="35"/>
      <c r="HIY63" s="35"/>
      <c r="HIZ63" s="35"/>
      <c r="HJA63" s="35"/>
      <c r="HJB63" s="35"/>
      <c r="HJC63" s="35"/>
      <c r="HJD63" s="35"/>
      <c r="HJE63" s="35"/>
      <c r="HJF63" s="35"/>
      <c r="HJG63" s="35"/>
      <c r="HJH63" s="35"/>
      <c r="HJI63" s="35"/>
      <c r="HJJ63" s="35"/>
      <c r="HJK63" s="35"/>
      <c r="HJL63" s="35"/>
      <c r="HJM63" s="35"/>
      <c r="HJN63" s="35"/>
      <c r="HJO63" s="35"/>
      <c r="HJP63" s="35"/>
      <c r="HJQ63" s="35"/>
      <c r="HJR63" s="35"/>
      <c r="HJS63" s="35"/>
      <c r="HJT63" s="35"/>
      <c r="HJU63" s="35"/>
      <c r="HJV63" s="35"/>
      <c r="HJW63" s="35"/>
      <c r="HJX63" s="35"/>
      <c r="HJY63" s="35"/>
      <c r="HJZ63" s="35"/>
      <c r="HKA63" s="35"/>
      <c r="HKB63" s="35"/>
      <c r="HKC63" s="35"/>
      <c r="HKD63" s="35"/>
      <c r="HKE63" s="35"/>
      <c r="HKF63" s="35"/>
      <c r="HKG63" s="35"/>
      <c r="HKH63" s="35"/>
      <c r="HKI63" s="35"/>
      <c r="HKJ63" s="35"/>
      <c r="HKK63" s="35"/>
      <c r="HKL63" s="35"/>
      <c r="HKM63" s="35"/>
      <c r="HKN63" s="35"/>
      <c r="HKO63" s="35"/>
      <c r="HKP63" s="35"/>
      <c r="HKQ63" s="35"/>
      <c r="HKR63" s="35"/>
      <c r="HKS63" s="35"/>
      <c r="HKT63" s="35"/>
      <c r="HKU63" s="35"/>
      <c r="HKV63" s="35"/>
      <c r="HKW63" s="35"/>
      <c r="HKX63" s="35"/>
      <c r="HKY63" s="35"/>
      <c r="HKZ63" s="35"/>
      <c r="HLA63" s="35"/>
      <c r="HLB63" s="35"/>
      <c r="HLC63" s="35"/>
      <c r="HLD63" s="35"/>
      <c r="HLE63" s="35"/>
      <c r="HLF63" s="35"/>
      <c r="HLG63" s="35"/>
      <c r="HLH63" s="35"/>
      <c r="HLI63" s="35"/>
      <c r="HLJ63" s="35"/>
      <c r="HLK63" s="35"/>
      <c r="HLL63" s="35"/>
      <c r="HLM63" s="35"/>
      <c r="HLN63" s="35"/>
      <c r="HLO63" s="35"/>
      <c r="HLP63" s="35"/>
      <c r="HLQ63" s="35"/>
      <c r="HLR63" s="35"/>
      <c r="HLS63" s="35"/>
      <c r="HLT63" s="35"/>
      <c r="HLU63" s="35"/>
      <c r="HLV63" s="35"/>
      <c r="HLW63" s="35"/>
      <c r="HLX63" s="35"/>
      <c r="HLY63" s="35"/>
      <c r="HLZ63" s="35"/>
      <c r="HMA63" s="35"/>
      <c r="HMB63" s="35"/>
      <c r="HMC63" s="35"/>
      <c r="HMD63" s="35"/>
      <c r="HME63" s="35"/>
      <c r="HMF63" s="35"/>
      <c r="HMG63" s="35"/>
      <c r="HMH63" s="35"/>
      <c r="HMI63" s="35"/>
      <c r="HMJ63" s="35"/>
      <c r="HMK63" s="35"/>
      <c r="HML63" s="35"/>
      <c r="HMM63" s="35"/>
      <c r="HMN63" s="35"/>
      <c r="HMO63" s="35"/>
      <c r="HMP63" s="35"/>
      <c r="HMQ63" s="35"/>
      <c r="HMR63" s="35"/>
      <c r="HMS63" s="35"/>
      <c r="HMT63" s="35"/>
      <c r="HMU63" s="35"/>
      <c r="HMV63" s="35"/>
      <c r="HMW63" s="35"/>
      <c r="HMX63" s="35"/>
      <c r="HMY63" s="35"/>
      <c r="HMZ63" s="35"/>
      <c r="HNA63" s="35"/>
      <c r="HNB63" s="35"/>
      <c r="HNC63" s="35"/>
      <c r="HND63" s="35"/>
      <c r="HNE63" s="35"/>
      <c r="HNF63" s="35"/>
      <c r="HNG63" s="35"/>
      <c r="HNH63" s="35"/>
      <c r="HNI63" s="35"/>
      <c r="HNJ63" s="35"/>
      <c r="HNK63" s="35"/>
      <c r="HNL63" s="35"/>
      <c r="HNM63" s="35"/>
      <c r="HNN63" s="35"/>
      <c r="HNO63" s="35"/>
      <c r="HNP63" s="35"/>
      <c r="HNQ63" s="35"/>
      <c r="HNR63" s="35"/>
      <c r="HNS63" s="35"/>
      <c r="HNT63" s="35"/>
      <c r="HNU63" s="35"/>
      <c r="HNV63" s="35"/>
      <c r="HNW63" s="35"/>
      <c r="HNX63" s="35"/>
      <c r="HNY63" s="35"/>
      <c r="HNZ63" s="35"/>
      <c r="HOA63" s="35"/>
      <c r="HOB63" s="35"/>
      <c r="HOC63" s="35"/>
      <c r="HOD63" s="35"/>
      <c r="HOE63" s="35"/>
      <c r="HOF63" s="35"/>
      <c r="HOG63" s="35"/>
      <c r="HOH63" s="35"/>
      <c r="HOI63" s="35"/>
      <c r="HOJ63" s="35"/>
      <c r="HOK63" s="35"/>
      <c r="HOL63" s="35"/>
      <c r="HOM63" s="35"/>
      <c r="HON63" s="35"/>
      <c r="HOO63" s="35"/>
      <c r="HOP63" s="35"/>
      <c r="HOQ63" s="35"/>
      <c r="HOR63" s="35"/>
      <c r="HOS63" s="35"/>
      <c r="HOT63" s="35"/>
      <c r="HOU63" s="35"/>
      <c r="HOV63" s="35"/>
      <c r="HOW63" s="35"/>
      <c r="HOX63" s="35"/>
      <c r="HOY63" s="35"/>
      <c r="HOZ63" s="35"/>
      <c r="HPA63" s="35"/>
      <c r="HPB63" s="35"/>
      <c r="HPC63" s="35"/>
      <c r="HPD63" s="35"/>
      <c r="HPE63" s="35"/>
      <c r="HPF63" s="35"/>
      <c r="HPG63" s="35"/>
      <c r="HPH63" s="35"/>
      <c r="HPI63" s="35"/>
      <c r="HPJ63" s="35"/>
      <c r="HPK63" s="35"/>
      <c r="HPL63" s="35"/>
      <c r="HPM63" s="35"/>
      <c r="HPN63" s="35"/>
      <c r="HPO63" s="35"/>
      <c r="HPP63" s="35"/>
      <c r="HPQ63" s="35"/>
      <c r="HPR63" s="35"/>
      <c r="HPS63" s="35"/>
      <c r="HPT63" s="35"/>
      <c r="HPU63" s="35"/>
      <c r="HPV63" s="35"/>
      <c r="HPW63" s="35"/>
      <c r="HPX63" s="35"/>
      <c r="HPY63" s="35"/>
      <c r="HPZ63" s="35"/>
      <c r="HQA63" s="35"/>
      <c r="HQB63" s="35"/>
      <c r="HQC63" s="35"/>
      <c r="HQD63" s="35"/>
      <c r="HQE63" s="35"/>
      <c r="HQF63" s="35"/>
      <c r="HQG63" s="35"/>
      <c r="HQH63" s="35"/>
      <c r="HQI63" s="35"/>
      <c r="HQJ63" s="35"/>
      <c r="HQK63" s="35"/>
      <c r="HQL63" s="35"/>
      <c r="HQM63" s="35"/>
      <c r="HQN63" s="35"/>
      <c r="HQO63" s="35"/>
      <c r="HQP63" s="35"/>
      <c r="HQQ63" s="35"/>
      <c r="HQR63" s="35"/>
      <c r="HQS63" s="35"/>
      <c r="HQT63" s="35"/>
      <c r="HQU63" s="35"/>
      <c r="HQV63" s="35"/>
      <c r="HQW63" s="35"/>
      <c r="HQX63" s="35"/>
      <c r="HQY63" s="35"/>
      <c r="HQZ63" s="35"/>
      <c r="HRA63" s="35"/>
      <c r="HRB63" s="35"/>
      <c r="HRC63" s="35"/>
      <c r="HRD63" s="35"/>
      <c r="HRE63" s="35"/>
      <c r="HRF63" s="35"/>
      <c r="HRG63" s="35"/>
      <c r="HRH63" s="35"/>
      <c r="HRI63" s="35"/>
      <c r="HRJ63" s="35"/>
      <c r="HRK63" s="35"/>
      <c r="HRL63" s="35"/>
      <c r="HRM63" s="35"/>
      <c r="HRN63" s="35"/>
      <c r="HRO63" s="35"/>
      <c r="HRP63" s="35"/>
      <c r="HRQ63" s="35"/>
      <c r="HRR63" s="35"/>
      <c r="HRS63" s="35"/>
      <c r="HRT63" s="35"/>
      <c r="HRU63" s="35"/>
      <c r="HRV63" s="35"/>
      <c r="HRW63" s="35"/>
      <c r="HRX63" s="35"/>
      <c r="HRY63" s="35"/>
      <c r="HRZ63" s="35"/>
      <c r="HSA63" s="35"/>
      <c r="HSB63" s="35"/>
      <c r="HSC63" s="35"/>
      <c r="HSD63" s="35"/>
      <c r="HSE63" s="35"/>
      <c r="HSF63" s="35"/>
      <c r="HSG63" s="35"/>
      <c r="HSH63" s="35"/>
      <c r="HSI63" s="35"/>
      <c r="HSJ63" s="35"/>
      <c r="HSK63" s="35"/>
      <c r="HSL63" s="35"/>
      <c r="HSM63" s="35"/>
      <c r="HSN63" s="35"/>
      <c r="HSO63" s="35"/>
      <c r="HSP63" s="35"/>
      <c r="HSQ63" s="35"/>
      <c r="HSR63" s="35"/>
      <c r="HSS63" s="35"/>
      <c r="HST63" s="35"/>
      <c r="HSU63" s="35"/>
      <c r="HSV63" s="35"/>
      <c r="HSW63" s="35"/>
      <c r="HSX63" s="35"/>
      <c r="HSY63" s="35"/>
      <c r="HSZ63" s="35"/>
      <c r="HTA63" s="35"/>
      <c r="HTB63" s="35"/>
      <c r="HTC63" s="35"/>
      <c r="HTD63" s="35"/>
      <c r="HTE63" s="35"/>
      <c r="HTF63" s="35"/>
      <c r="HTG63" s="35"/>
      <c r="HTH63" s="35"/>
      <c r="HTI63" s="35"/>
      <c r="HTJ63" s="35"/>
      <c r="HTK63" s="35"/>
      <c r="HTL63" s="35"/>
      <c r="HTM63" s="35"/>
      <c r="HTN63" s="35"/>
      <c r="HTO63" s="35"/>
      <c r="HTP63" s="35"/>
      <c r="HTQ63" s="35"/>
      <c r="HTR63" s="35"/>
      <c r="HTS63" s="35"/>
      <c r="HTT63" s="35"/>
      <c r="HTU63" s="35"/>
      <c r="HTV63" s="35"/>
      <c r="HTW63" s="35"/>
      <c r="HTX63" s="35"/>
      <c r="HTY63" s="35"/>
      <c r="HTZ63" s="35"/>
      <c r="HUA63" s="35"/>
      <c r="HUB63" s="35"/>
      <c r="HUC63" s="35"/>
      <c r="HUD63" s="35"/>
      <c r="HUE63" s="35"/>
      <c r="HUF63" s="35"/>
      <c r="HUG63" s="35"/>
      <c r="HUH63" s="35"/>
      <c r="HUI63" s="35"/>
      <c r="HUJ63" s="35"/>
      <c r="HUK63" s="35"/>
      <c r="HUL63" s="35"/>
      <c r="HUM63" s="35"/>
      <c r="HUN63" s="35"/>
      <c r="HUO63" s="35"/>
      <c r="HUP63" s="35"/>
      <c r="HUQ63" s="35"/>
      <c r="HUR63" s="35"/>
      <c r="HUS63" s="35"/>
      <c r="HUT63" s="35"/>
      <c r="HUU63" s="35"/>
      <c r="HUV63" s="35"/>
      <c r="HUW63" s="35"/>
      <c r="HUX63" s="35"/>
      <c r="HUY63" s="35"/>
      <c r="HUZ63" s="35"/>
      <c r="HVA63" s="35"/>
      <c r="HVB63" s="35"/>
      <c r="HVC63" s="35"/>
      <c r="HVD63" s="35"/>
      <c r="HVE63" s="35"/>
      <c r="HVF63" s="35"/>
      <c r="HVG63" s="35"/>
      <c r="HVH63" s="35"/>
      <c r="HVI63" s="35"/>
      <c r="HVJ63" s="35"/>
      <c r="HVK63" s="35"/>
      <c r="HVL63" s="35"/>
      <c r="HVM63" s="35"/>
      <c r="HVN63" s="35"/>
      <c r="HVO63" s="35"/>
      <c r="HVP63" s="35"/>
      <c r="HVQ63" s="35"/>
      <c r="HVR63" s="35"/>
      <c r="HVS63" s="35"/>
      <c r="HVT63" s="35"/>
      <c r="HVU63" s="35"/>
      <c r="HVV63" s="35"/>
      <c r="HVW63" s="35"/>
      <c r="HVX63" s="35"/>
      <c r="HVY63" s="35"/>
      <c r="HVZ63" s="35"/>
      <c r="HWA63" s="35"/>
      <c r="HWB63" s="35"/>
      <c r="HWC63" s="35"/>
      <c r="HWD63" s="35"/>
      <c r="HWE63" s="35"/>
      <c r="HWF63" s="35"/>
      <c r="HWG63" s="35"/>
      <c r="HWH63" s="35"/>
      <c r="HWI63" s="35"/>
      <c r="HWJ63" s="35"/>
      <c r="HWK63" s="35"/>
      <c r="HWL63" s="35"/>
      <c r="HWM63" s="35"/>
      <c r="HWN63" s="35"/>
      <c r="HWO63" s="35"/>
      <c r="HWP63" s="35"/>
      <c r="HWQ63" s="35"/>
      <c r="HWR63" s="35"/>
      <c r="HWS63" s="35"/>
      <c r="HWT63" s="35"/>
      <c r="HWU63" s="35"/>
      <c r="HWV63" s="35"/>
      <c r="HWW63" s="35"/>
      <c r="HWX63" s="35"/>
      <c r="HWY63" s="35"/>
      <c r="HWZ63" s="35"/>
      <c r="HXA63" s="35"/>
      <c r="HXB63" s="35"/>
      <c r="HXC63" s="35"/>
      <c r="HXD63" s="35"/>
      <c r="HXE63" s="35"/>
      <c r="HXF63" s="35"/>
      <c r="HXG63" s="35"/>
      <c r="HXH63" s="35"/>
      <c r="HXI63" s="35"/>
      <c r="HXJ63" s="35"/>
      <c r="HXK63" s="35"/>
      <c r="HXL63" s="35"/>
      <c r="HXM63" s="35"/>
      <c r="HXN63" s="35"/>
      <c r="HXO63" s="35"/>
      <c r="HXP63" s="35"/>
      <c r="HXQ63" s="35"/>
      <c r="HXR63" s="35"/>
      <c r="HXS63" s="35"/>
      <c r="HXT63" s="35"/>
      <c r="HXU63" s="35"/>
      <c r="HXV63" s="35"/>
      <c r="HXW63" s="35"/>
      <c r="HXX63" s="35"/>
      <c r="HXY63" s="35"/>
      <c r="HXZ63" s="35"/>
      <c r="HYA63" s="35"/>
      <c r="HYB63" s="35"/>
      <c r="HYC63" s="35"/>
      <c r="HYD63" s="35"/>
      <c r="HYE63" s="35"/>
      <c r="HYF63" s="35"/>
      <c r="HYG63" s="35"/>
      <c r="HYH63" s="35"/>
      <c r="HYI63" s="35"/>
      <c r="HYJ63" s="35"/>
      <c r="HYK63" s="35"/>
      <c r="HYL63" s="35"/>
      <c r="HYM63" s="35"/>
      <c r="HYN63" s="35"/>
      <c r="HYO63" s="35"/>
      <c r="HYP63" s="35"/>
      <c r="HYQ63" s="35"/>
      <c r="HYR63" s="35"/>
      <c r="HYS63" s="35"/>
      <c r="HYT63" s="35"/>
      <c r="HYU63" s="35"/>
      <c r="HYV63" s="35"/>
      <c r="HYW63" s="35"/>
      <c r="HYX63" s="35"/>
      <c r="HYY63" s="35"/>
      <c r="HYZ63" s="35"/>
      <c r="HZA63" s="35"/>
      <c r="HZB63" s="35"/>
      <c r="HZC63" s="35"/>
      <c r="HZD63" s="35"/>
      <c r="HZE63" s="35"/>
      <c r="HZF63" s="35"/>
      <c r="HZG63" s="35"/>
      <c r="HZH63" s="35"/>
      <c r="HZI63" s="35"/>
      <c r="HZJ63" s="35"/>
      <c r="HZK63" s="35"/>
      <c r="HZL63" s="35"/>
      <c r="HZM63" s="35"/>
      <c r="HZN63" s="35"/>
      <c r="HZO63" s="35"/>
      <c r="HZP63" s="35"/>
      <c r="HZQ63" s="35"/>
      <c r="HZR63" s="35"/>
      <c r="HZS63" s="35"/>
      <c r="HZT63" s="35"/>
      <c r="HZU63" s="35"/>
      <c r="HZV63" s="35"/>
      <c r="HZW63" s="35"/>
      <c r="HZX63" s="35"/>
      <c r="HZY63" s="35"/>
      <c r="HZZ63" s="35"/>
      <c r="IAA63" s="35"/>
      <c r="IAB63" s="35"/>
      <c r="IAC63" s="35"/>
      <c r="IAD63" s="35"/>
      <c r="IAE63" s="35"/>
      <c r="IAF63" s="35"/>
      <c r="IAG63" s="35"/>
      <c r="IAH63" s="35"/>
      <c r="IAI63" s="35"/>
      <c r="IAJ63" s="35"/>
      <c r="IAK63" s="35"/>
      <c r="IAL63" s="35"/>
      <c r="IAM63" s="35"/>
      <c r="IAN63" s="35"/>
      <c r="IAO63" s="35"/>
      <c r="IAP63" s="35"/>
      <c r="IAQ63" s="35"/>
      <c r="IAR63" s="35"/>
      <c r="IAS63" s="35"/>
      <c r="IAT63" s="35"/>
      <c r="IAU63" s="35"/>
      <c r="IAV63" s="35"/>
      <c r="IAW63" s="35"/>
      <c r="IAX63" s="35"/>
      <c r="IAY63" s="35"/>
      <c r="IAZ63" s="35"/>
      <c r="IBA63" s="35"/>
      <c r="IBB63" s="35"/>
      <c r="IBC63" s="35"/>
      <c r="IBD63" s="35"/>
      <c r="IBE63" s="35"/>
      <c r="IBF63" s="35"/>
      <c r="IBG63" s="35"/>
      <c r="IBH63" s="35"/>
      <c r="IBI63" s="35"/>
      <c r="IBJ63" s="35"/>
      <c r="IBK63" s="35"/>
      <c r="IBL63" s="35"/>
      <c r="IBM63" s="35"/>
      <c r="IBN63" s="35"/>
      <c r="IBO63" s="35"/>
      <c r="IBP63" s="35"/>
      <c r="IBQ63" s="35"/>
      <c r="IBR63" s="35"/>
      <c r="IBS63" s="35"/>
      <c r="IBT63" s="35"/>
      <c r="IBU63" s="35"/>
      <c r="IBV63" s="35"/>
      <c r="IBW63" s="35"/>
      <c r="IBX63" s="35"/>
      <c r="IBY63" s="35"/>
      <c r="IBZ63" s="35"/>
      <c r="ICA63" s="35"/>
      <c r="ICB63" s="35"/>
      <c r="ICC63" s="35"/>
      <c r="ICD63" s="35"/>
      <c r="ICE63" s="35"/>
      <c r="ICF63" s="35"/>
      <c r="ICG63" s="35"/>
      <c r="ICH63" s="35"/>
      <c r="ICI63" s="35"/>
      <c r="ICJ63" s="35"/>
      <c r="ICK63" s="35"/>
      <c r="ICL63" s="35"/>
      <c r="ICM63" s="35"/>
      <c r="ICN63" s="35"/>
      <c r="ICO63" s="35"/>
      <c r="ICP63" s="35"/>
      <c r="ICQ63" s="35"/>
      <c r="ICR63" s="35"/>
      <c r="ICS63" s="35"/>
      <c r="ICT63" s="35"/>
      <c r="ICU63" s="35"/>
      <c r="ICV63" s="35"/>
      <c r="ICW63" s="35"/>
      <c r="ICX63" s="35"/>
      <c r="ICY63" s="35"/>
      <c r="ICZ63" s="35"/>
      <c r="IDA63" s="35"/>
      <c r="IDB63" s="35"/>
      <c r="IDC63" s="35"/>
      <c r="IDD63" s="35"/>
      <c r="IDE63" s="35"/>
      <c r="IDF63" s="35"/>
      <c r="IDG63" s="35"/>
      <c r="IDH63" s="35"/>
      <c r="IDI63" s="35"/>
      <c r="IDJ63" s="35"/>
      <c r="IDK63" s="35"/>
      <c r="IDL63" s="35"/>
      <c r="IDM63" s="35"/>
      <c r="IDN63" s="35"/>
      <c r="IDO63" s="35"/>
      <c r="IDP63" s="35"/>
      <c r="IDQ63" s="35"/>
      <c r="IDR63" s="35"/>
      <c r="IDS63" s="35"/>
      <c r="IDT63" s="35"/>
      <c r="IDU63" s="35"/>
      <c r="IDV63" s="35"/>
      <c r="IDW63" s="35"/>
      <c r="IDX63" s="35"/>
      <c r="IDY63" s="35"/>
      <c r="IDZ63" s="35"/>
      <c r="IEA63" s="35"/>
      <c r="IEB63" s="35"/>
      <c r="IEC63" s="35"/>
      <c r="IED63" s="35"/>
      <c r="IEE63" s="35"/>
      <c r="IEF63" s="35"/>
      <c r="IEG63" s="35"/>
      <c r="IEH63" s="35"/>
      <c r="IEI63" s="35"/>
      <c r="IEJ63" s="35"/>
      <c r="IEK63" s="35"/>
      <c r="IEL63" s="35"/>
      <c r="IEM63" s="35"/>
      <c r="IEN63" s="35"/>
      <c r="IEO63" s="35"/>
      <c r="IEP63" s="35"/>
      <c r="IEQ63" s="35"/>
      <c r="IER63" s="35"/>
      <c r="IES63" s="35"/>
      <c r="IET63" s="35"/>
      <c r="IEU63" s="35"/>
      <c r="IEV63" s="35"/>
      <c r="IEW63" s="35"/>
      <c r="IEX63" s="35"/>
      <c r="IEY63" s="35"/>
      <c r="IEZ63" s="35"/>
      <c r="IFA63" s="35"/>
      <c r="IFB63" s="35"/>
      <c r="IFC63" s="35"/>
      <c r="IFD63" s="35"/>
      <c r="IFE63" s="35"/>
      <c r="IFF63" s="35"/>
      <c r="IFG63" s="35"/>
      <c r="IFH63" s="35"/>
      <c r="IFI63" s="35"/>
      <c r="IFJ63" s="35"/>
      <c r="IFK63" s="35"/>
      <c r="IFL63" s="35"/>
      <c r="IFM63" s="35"/>
      <c r="IFN63" s="35"/>
      <c r="IFO63" s="35"/>
      <c r="IFP63" s="35"/>
      <c r="IFQ63" s="35"/>
      <c r="IFR63" s="35"/>
      <c r="IFS63" s="35"/>
      <c r="IFT63" s="35"/>
      <c r="IFU63" s="35"/>
      <c r="IFV63" s="35"/>
      <c r="IFW63" s="35"/>
      <c r="IFX63" s="35"/>
      <c r="IFY63" s="35"/>
      <c r="IFZ63" s="35"/>
      <c r="IGA63" s="35"/>
      <c r="IGB63" s="35"/>
      <c r="IGC63" s="35"/>
      <c r="IGD63" s="35"/>
      <c r="IGE63" s="35"/>
      <c r="IGF63" s="35"/>
      <c r="IGG63" s="35"/>
      <c r="IGH63" s="35"/>
      <c r="IGI63" s="35"/>
      <c r="IGJ63" s="35"/>
      <c r="IGK63" s="35"/>
      <c r="IGL63" s="35"/>
      <c r="IGM63" s="35"/>
      <c r="IGN63" s="35"/>
      <c r="IGO63" s="35"/>
      <c r="IGP63" s="35"/>
      <c r="IGQ63" s="35"/>
      <c r="IGR63" s="35"/>
      <c r="IGS63" s="35"/>
      <c r="IGT63" s="35"/>
      <c r="IGU63" s="35"/>
      <c r="IGV63" s="35"/>
      <c r="IGW63" s="35"/>
      <c r="IGX63" s="35"/>
      <c r="IGY63" s="35"/>
      <c r="IGZ63" s="35"/>
      <c r="IHA63" s="35"/>
      <c r="IHB63" s="35"/>
      <c r="IHC63" s="35"/>
      <c r="IHD63" s="35"/>
      <c r="IHE63" s="35"/>
      <c r="IHF63" s="35"/>
      <c r="IHG63" s="35"/>
      <c r="IHH63" s="35"/>
      <c r="IHI63" s="35"/>
      <c r="IHJ63" s="35"/>
      <c r="IHK63" s="35"/>
      <c r="IHL63" s="35"/>
      <c r="IHM63" s="35"/>
      <c r="IHN63" s="35"/>
      <c r="IHO63" s="35"/>
      <c r="IHP63" s="35"/>
      <c r="IHQ63" s="35"/>
      <c r="IHR63" s="35"/>
      <c r="IHS63" s="35"/>
      <c r="IHT63" s="35"/>
      <c r="IHU63" s="35"/>
      <c r="IHV63" s="35"/>
      <c r="IHW63" s="35"/>
      <c r="IHX63" s="35"/>
      <c r="IHY63" s="35"/>
      <c r="IHZ63" s="35"/>
      <c r="IIA63" s="35"/>
      <c r="IIB63" s="35"/>
      <c r="IIC63" s="35"/>
      <c r="IID63" s="35"/>
      <c r="IIE63" s="35"/>
      <c r="IIF63" s="35"/>
      <c r="IIG63" s="35"/>
      <c r="IIH63" s="35"/>
      <c r="III63" s="35"/>
      <c r="IIJ63" s="35"/>
      <c r="IIK63" s="35"/>
      <c r="IIL63" s="35"/>
      <c r="IIM63" s="35"/>
      <c r="IIN63" s="35"/>
      <c r="IIO63" s="35"/>
      <c r="IIP63" s="35"/>
      <c r="IIQ63" s="35"/>
      <c r="IIR63" s="35"/>
      <c r="IIS63" s="35"/>
      <c r="IIT63" s="35"/>
      <c r="IIU63" s="35"/>
      <c r="IIV63" s="35"/>
      <c r="IIW63" s="35"/>
      <c r="IIX63" s="35"/>
      <c r="IIY63" s="35"/>
      <c r="IIZ63" s="35"/>
      <c r="IJA63" s="35"/>
      <c r="IJB63" s="35"/>
      <c r="IJC63" s="35"/>
      <c r="IJD63" s="35"/>
      <c r="IJE63" s="35"/>
      <c r="IJF63" s="35"/>
      <c r="IJG63" s="35"/>
      <c r="IJH63" s="35"/>
      <c r="IJI63" s="35"/>
      <c r="IJJ63" s="35"/>
      <c r="IJK63" s="35"/>
      <c r="IJL63" s="35"/>
      <c r="IJM63" s="35"/>
      <c r="IJN63" s="35"/>
      <c r="IJO63" s="35"/>
      <c r="IJP63" s="35"/>
      <c r="IJQ63" s="35"/>
      <c r="IJR63" s="35"/>
      <c r="IJS63" s="35"/>
      <c r="IJT63" s="35"/>
      <c r="IJU63" s="35"/>
      <c r="IJV63" s="35"/>
      <c r="IJW63" s="35"/>
      <c r="IJX63" s="35"/>
      <c r="IJY63" s="35"/>
      <c r="IJZ63" s="35"/>
      <c r="IKA63" s="35"/>
      <c r="IKB63" s="35"/>
      <c r="IKC63" s="35"/>
      <c r="IKD63" s="35"/>
      <c r="IKE63" s="35"/>
      <c r="IKF63" s="35"/>
      <c r="IKG63" s="35"/>
      <c r="IKH63" s="35"/>
      <c r="IKI63" s="35"/>
      <c r="IKJ63" s="35"/>
      <c r="IKK63" s="35"/>
      <c r="IKL63" s="35"/>
      <c r="IKM63" s="35"/>
      <c r="IKN63" s="35"/>
      <c r="IKO63" s="35"/>
      <c r="IKP63" s="35"/>
      <c r="IKQ63" s="35"/>
      <c r="IKR63" s="35"/>
      <c r="IKS63" s="35"/>
      <c r="IKT63" s="35"/>
      <c r="IKU63" s="35"/>
      <c r="IKV63" s="35"/>
      <c r="IKW63" s="35"/>
      <c r="IKX63" s="35"/>
      <c r="IKY63" s="35"/>
      <c r="IKZ63" s="35"/>
      <c r="ILA63" s="35"/>
      <c r="ILB63" s="35"/>
      <c r="ILC63" s="35"/>
      <c r="ILD63" s="35"/>
      <c r="ILE63" s="35"/>
      <c r="ILF63" s="35"/>
      <c r="ILG63" s="35"/>
      <c r="ILH63" s="35"/>
      <c r="ILI63" s="35"/>
      <c r="ILJ63" s="35"/>
      <c r="ILK63" s="35"/>
      <c r="ILL63" s="35"/>
      <c r="ILM63" s="35"/>
      <c r="ILN63" s="35"/>
      <c r="ILO63" s="35"/>
      <c r="ILP63" s="35"/>
      <c r="ILQ63" s="35"/>
      <c r="ILR63" s="35"/>
      <c r="ILS63" s="35"/>
      <c r="ILT63" s="35"/>
      <c r="ILU63" s="35"/>
      <c r="ILV63" s="35"/>
      <c r="ILW63" s="35"/>
      <c r="ILX63" s="35"/>
      <c r="ILY63" s="35"/>
      <c r="ILZ63" s="35"/>
      <c r="IMA63" s="35"/>
      <c r="IMB63" s="35"/>
      <c r="IMC63" s="35"/>
      <c r="IMD63" s="35"/>
      <c r="IME63" s="35"/>
      <c r="IMF63" s="35"/>
      <c r="IMG63" s="35"/>
      <c r="IMH63" s="35"/>
      <c r="IMI63" s="35"/>
      <c r="IMJ63" s="35"/>
      <c r="IMK63" s="35"/>
      <c r="IML63" s="35"/>
      <c r="IMM63" s="35"/>
      <c r="IMN63" s="35"/>
      <c r="IMO63" s="35"/>
      <c r="IMP63" s="35"/>
      <c r="IMQ63" s="35"/>
      <c r="IMR63" s="35"/>
      <c r="IMS63" s="35"/>
      <c r="IMT63" s="35"/>
      <c r="IMU63" s="35"/>
      <c r="IMV63" s="35"/>
      <c r="IMW63" s="35"/>
      <c r="IMX63" s="35"/>
      <c r="IMY63" s="35"/>
      <c r="IMZ63" s="35"/>
      <c r="INA63" s="35"/>
      <c r="INB63" s="35"/>
      <c r="INC63" s="35"/>
      <c r="IND63" s="35"/>
      <c r="INE63" s="35"/>
      <c r="INF63" s="35"/>
      <c r="ING63" s="35"/>
      <c r="INH63" s="35"/>
      <c r="INI63" s="35"/>
      <c r="INJ63" s="35"/>
      <c r="INK63" s="35"/>
      <c r="INL63" s="35"/>
      <c r="INM63" s="35"/>
      <c r="INN63" s="35"/>
      <c r="INO63" s="35"/>
      <c r="INP63" s="35"/>
      <c r="INQ63" s="35"/>
      <c r="INR63" s="35"/>
      <c r="INS63" s="35"/>
      <c r="INT63" s="35"/>
      <c r="INU63" s="35"/>
      <c r="INV63" s="35"/>
      <c r="INW63" s="35"/>
      <c r="INX63" s="35"/>
      <c r="INY63" s="35"/>
      <c r="INZ63" s="35"/>
      <c r="IOA63" s="35"/>
      <c r="IOB63" s="35"/>
      <c r="IOC63" s="35"/>
      <c r="IOD63" s="35"/>
      <c r="IOE63" s="35"/>
      <c r="IOF63" s="35"/>
      <c r="IOG63" s="35"/>
      <c r="IOH63" s="35"/>
      <c r="IOI63" s="35"/>
      <c r="IOJ63" s="35"/>
      <c r="IOK63" s="35"/>
      <c r="IOL63" s="35"/>
      <c r="IOM63" s="35"/>
      <c r="ION63" s="35"/>
      <c r="IOO63" s="35"/>
      <c r="IOP63" s="35"/>
      <c r="IOQ63" s="35"/>
      <c r="IOR63" s="35"/>
      <c r="IOS63" s="35"/>
      <c r="IOT63" s="35"/>
      <c r="IOU63" s="35"/>
      <c r="IOV63" s="35"/>
      <c r="IOW63" s="35"/>
      <c r="IOX63" s="35"/>
      <c r="IOY63" s="35"/>
      <c r="IOZ63" s="35"/>
      <c r="IPA63" s="35"/>
      <c r="IPB63" s="35"/>
      <c r="IPC63" s="35"/>
      <c r="IPD63" s="35"/>
      <c r="IPE63" s="35"/>
      <c r="IPF63" s="35"/>
      <c r="IPG63" s="35"/>
      <c r="IPH63" s="35"/>
      <c r="IPI63" s="35"/>
      <c r="IPJ63" s="35"/>
      <c r="IPK63" s="35"/>
      <c r="IPL63" s="35"/>
      <c r="IPM63" s="35"/>
      <c r="IPN63" s="35"/>
      <c r="IPO63" s="35"/>
      <c r="IPP63" s="35"/>
      <c r="IPQ63" s="35"/>
      <c r="IPR63" s="35"/>
      <c r="IPS63" s="35"/>
      <c r="IPT63" s="35"/>
      <c r="IPU63" s="35"/>
      <c r="IPV63" s="35"/>
      <c r="IPW63" s="35"/>
      <c r="IPX63" s="35"/>
      <c r="IPY63" s="35"/>
      <c r="IPZ63" s="35"/>
      <c r="IQA63" s="35"/>
      <c r="IQB63" s="35"/>
      <c r="IQC63" s="35"/>
      <c r="IQD63" s="35"/>
      <c r="IQE63" s="35"/>
      <c r="IQF63" s="35"/>
      <c r="IQG63" s="35"/>
      <c r="IQH63" s="35"/>
      <c r="IQI63" s="35"/>
      <c r="IQJ63" s="35"/>
      <c r="IQK63" s="35"/>
      <c r="IQL63" s="35"/>
      <c r="IQM63" s="35"/>
      <c r="IQN63" s="35"/>
      <c r="IQO63" s="35"/>
      <c r="IQP63" s="35"/>
      <c r="IQQ63" s="35"/>
      <c r="IQR63" s="35"/>
      <c r="IQS63" s="35"/>
      <c r="IQT63" s="35"/>
      <c r="IQU63" s="35"/>
      <c r="IQV63" s="35"/>
      <c r="IQW63" s="35"/>
      <c r="IQX63" s="35"/>
      <c r="IQY63" s="35"/>
      <c r="IQZ63" s="35"/>
      <c r="IRA63" s="35"/>
      <c r="IRB63" s="35"/>
      <c r="IRC63" s="35"/>
      <c r="IRD63" s="35"/>
      <c r="IRE63" s="35"/>
      <c r="IRF63" s="35"/>
      <c r="IRG63" s="35"/>
      <c r="IRH63" s="35"/>
      <c r="IRI63" s="35"/>
      <c r="IRJ63" s="35"/>
      <c r="IRK63" s="35"/>
      <c r="IRL63" s="35"/>
      <c r="IRM63" s="35"/>
      <c r="IRN63" s="35"/>
      <c r="IRO63" s="35"/>
      <c r="IRP63" s="35"/>
      <c r="IRQ63" s="35"/>
      <c r="IRR63" s="35"/>
      <c r="IRS63" s="35"/>
      <c r="IRT63" s="35"/>
      <c r="IRU63" s="35"/>
      <c r="IRV63" s="35"/>
      <c r="IRW63" s="35"/>
      <c r="IRX63" s="35"/>
      <c r="IRY63" s="35"/>
      <c r="IRZ63" s="35"/>
      <c r="ISA63" s="35"/>
      <c r="ISB63" s="35"/>
      <c r="ISC63" s="35"/>
      <c r="ISD63" s="35"/>
      <c r="ISE63" s="35"/>
      <c r="ISF63" s="35"/>
      <c r="ISG63" s="35"/>
      <c r="ISH63" s="35"/>
      <c r="ISI63" s="35"/>
      <c r="ISJ63" s="35"/>
      <c r="ISK63" s="35"/>
      <c r="ISL63" s="35"/>
      <c r="ISM63" s="35"/>
      <c r="ISN63" s="35"/>
      <c r="ISO63" s="35"/>
      <c r="ISP63" s="35"/>
      <c r="ISQ63" s="35"/>
      <c r="ISR63" s="35"/>
      <c r="ISS63" s="35"/>
      <c r="IST63" s="35"/>
      <c r="ISU63" s="35"/>
      <c r="ISV63" s="35"/>
      <c r="ISW63" s="35"/>
      <c r="ISX63" s="35"/>
      <c r="ISY63" s="35"/>
      <c r="ISZ63" s="35"/>
      <c r="ITA63" s="35"/>
      <c r="ITB63" s="35"/>
      <c r="ITC63" s="35"/>
      <c r="ITD63" s="35"/>
      <c r="ITE63" s="35"/>
      <c r="ITF63" s="35"/>
      <c r="ITG63" s="35"/>
      <c r="ITH63" s="35"/>
      <c r="ITI63" s="35"/>
      <c r="ITJ63" s="35"/>
      <c r="ITK63" s="35"/>
      <c r="ITL63" s="35"/>
      <c r="ITM63" s="35"/>
      <c r="ITN63" s="35"/>
      <c r="ITO63" s="35"/>
      <c r="ITP63" s="35"/>
      <c r="ITQ63" s="35"/>
      <c r="ITR63" s="35"/>
      <c r="ITS63" s="35"/>
      <c r="ITT63" s="35"/>
      <c r="ITU63" s="35"/>
      <c r="ITV63" s="35"/>
      <c r="ITW63" s="35"/>
      <c r="ITX63" s="35"/>
      <c r="ITY63" s="35"/>
      <c r="ITZ63" s="35"/>
      <c r="IUA63" s="35"/>
      <c r="IUB63" s="35"/>
      <c r="IUC63" s="35"/>
      <c r="IUD63" s="35"/>
      <c r="IUE63" s="35"/>
      <c r="IUF63" s="35"/>
      <c r="IUG63" s="35"/>
      <c r="IUH63" s="35"/>
      <c r="IUI63" s="35"/>
      <c r="IUJ63" s="35"/>
      <c r="IUK63" s="35"/>
      <c r="IUL63" s="35"/>
      <c r="IUM63" s="35"/>
      <c r="IUN63" s="35"/>
      <c r="IUO63" s="35"/>
      <c r="IUP63" s="35"/>
      <c r="IUQ63" s="35"/>
      <c r="IUR63" s="35"/>
      <c r="IUS63" s="35"/>
      <c r="IUT63" s="35"/>
      <c r="IUU63" s="35"/>
      <c r="IUV63" s="35"/>
      <c r="IUW63" s="35"/>
      <c r="IUX63" s="35"/>
      <c r="IUY63" s="35"/>
      <c r="IUZ63" s="35"/>
      <c r="IVA63" s="35"/>
      <c r="IVB63" s="35"/>
      <c r="IVC63" s="35"/>
      <c r="IVD63" s="35"/>
      <c r="IVE63" s="35"/>
      <c r="IVF63" s="35"/>
      <c r="IVG63" s="35"/>
      <c r="IVH63" s="35"/>
      <c r="IVI63" s="35"/>
      <c r="IVJ63" s="35"/>
      <c r="IVK63" s="35"/>
      <c r="IVL63" s="35"/>
      <c r="IVM63" s="35"/>
      <c r="IVN63" s="35"/>
      <c r="IVO63" s="35"/>
      <c r="IVP63" s="35"/>
      <c r="IVQ63" s="35"/>
      <c r="IVR63" s="35"/>
      <c r="IVS63" s="35"/>
      <c r="IVT63" s="35"/>
      <c r="IVU63" s="35"/>
      <c r="IVV63" s="35"/>
      <c r="IVW63" s="35"/>
      <c r="IVX63" s="35"/>
      <c r="IVY63" s="35"/>
      <c r="IVZ63" s="35"/>
      <c r="IWA63" s="35"/>
      <c r="IWB63" s="35"/>
      <c r="IWC63" s="35"/>
      <c r="IWD63" s="35"/>
      <c r="IWE63" s="35"/>
      <c r="IWF63" s="35"/>
      <c r="IWG63" s="35"/>
      <c r="IWH63" s="35"/>
      <c r="IWI63" s="35"/>
      <c r="IWJ63" s="35"/>
      <c r="IWK63" s="35"/>
      <c r="IWL63" s="35"/>
      <c r="IWM63" s="35"/>
      <c r="IWN63" s="35"/>
      <c r="IWO63" s="35"/>
      <c r="IWP63" s="35"/>
      <c r="IWQ63" s="35"/>
      <c r="IWR63" s="35"/>
      <c r="IWS63" s="35"/>
      <c r="IWT63" s="35"/>
      <c r="IWU63" s="35"/>
      <c r="IWV63" s="35"/>
      <c r="IWW63" s="35"/>
      <c r="IWX63" s="35"/>
      <c r="IWY63" s="35"/>
      <c r="IWZ63" s="35"/>
      <c r="IXA63" s="35"/>
      <c r="IXB63" s="35"/>
      <c r="IXC63" s="35"/>
      <c r="IXD63" s="35"/>
      <c r="IXE63" s="35"/>
      <c r="IXF63" s="35"/>
      <c r="IXG63" s="35"/>
      <c r="IXH63" s="35"/>
      <c r="IXI63" s="35"/>
      <c r="IXJ63" s="35"/>
      <c r="IXK63" s="35"/>
      <c r="IXL63" s="35"/>
      <c r="IXM63" s="35"/>
      <c r="IXN63" s="35"/>
      <c r="IXO63" s="35"/>
      <c r="IXP63" s="35"/>
      <c r="IXQ63" s="35"/>
      <c r="IXR63" s="35"/>
      <c r="IXS63" s="35"/>
      <c r="IXT63" s="35"/>
      <c r="IXU63" s="35"/>
      <c r="IXV63" s="35"/>
      <c r="IXW63" s="35"/>
      <c r="IXX63" s="35"/>
      <c r="IXY63" s="35"/>
      <c r="IXZ63" s="35"/>
      <c r="IYA63" s="35"/>
      <c r="IYB63" s="35"/>
      <c r="IYC63" s="35"/>
      <c r="IYD63" s="35"/>
      <c r="IYE63" s="35"/>
      <c r="IYF63" s="35"/>
      <c r="IYG63" s="35"/>
      <c r="IYH63" s="35"/>
      <c r="IYI63" s="35"/>
      <c r="IYJ63" s="35"/>
      <c r="IYK63" s="35"/>
      <c r="IYL63" s="35"/>
      <c r="IYM63" s="35"/>
      <c r="IYN63" s="35"/>
      <c r="IYO63" s="35"/>
      <c r="IYP63" s="35"/>
      <c r="IYQ63" s="35"/>
      <c r="IYR63" s="35"/>
      <c r="IYS63" s="35"/>
      <c r="IYT63" s="35"/>
      <c r="IYU63" s="35"/>
      <c r="IYV63" s="35"/>
      <c r="IYW63" s="35"/>
      <c r="IYX63" s="35"/>
      <c r="IYY63" s="35"/>
      <c r="IYZ63" s="35"/>
      <c r="IZA63" s="35"/>
      <c r="IZB63" s="35"/>
      <c r="IZC63" s="35"/>
      <c r="IZD63" s="35"/>
      <c r="IZE63" s="35"/>
      <c r="IZF63" s="35"/>
      <c r="IZG63" s="35"/>
      <c r="IZH63" s="35"/>
      <c r="IZI63" s="35"/>
      <c r="IZJ63" s="35"/>
      <c r="IZK63" s="35"/>
      <c r="IZL63" s="35"/>
      <c r="IZM63" s="35"/>
      <c r="IZN63" s="35"/>
      <c r="IZO63" s="35"/>
      <c r="IZP63" s="35"/>
      <c r="IZQ63" s="35"/>
      <c r="IZR63" s="35"/>
      <c r="IZS63" s="35"/>
      <c r="IZT63" s="35"/>
      <c r="IZU63" s="35"/>
      <c r="IZV63" s="35"/>
      <c r="IZW63" s="35"/>
      <c r="IZX63" s="35"/>
      <c r="IZY63" s="35"/>
      <c r="IZZ63" s="35"/>
      <c r="JAA63" s="35"/>
      <c r="JAB63" s="35"/>
      <c r="JAC63" s="35"/>
      <c r="JAD63" s="35"/>
      <c r="JAE63" s="35"/>
      <c r="JAF63" s="35"/>
      <c r="JAG63" s="35"/>
      <c r="JAH63" s="35"/>
      <c r="JAI63" s="35"/>
      <c r="JAJ63" s="35"/>
      <c r="JAK63" s="35"/>
      <c r="JAL63" s="35"/>
      <c r="JAM63" s="35"/>
      <c r="JAN63" s="35"/>
      <c r="JAO63" s="35"/>
      <c r="JAP63" s="35"/>
      <c r="JAQ63" s="35"/>
      <c r="JAR63" s="35"/>
      <c r="JAS63" s="35"/>
      <c r="JAT63" s="35"/>
      <c r="JAU63" s="35"/>
      <c r="JAV63" s="35"/>
      <c r="JAW63" s="35"/>
      <c r="JAX63" s="35"/>
      <c r="JAY63" s="35"/>
      <c r="JAZ63" s="35"/>
      <c r="JBA63" s="35"/>
      <c r="JBB63" s="35"/>
      <c r="JBC63" s="35"/>
      <c r="JBD63" s="35"/>
      <c r="JBE63" s="35"/>
      <c r="JBF63" s="35"/>
      <c r="JBG63" s="35"/>
      <c r="JBH63" s="35"/>
      <c r="JBI63" s="35"/>
      <c r="JBJ63" s="35"/>
      <c r="JBK63" s="35"/>
      <c r="JBL63" s="35"/>
      <c r="JBM63" s="35"/>
      <c r="JBN63" s="35"/>
      <c r="JBO63" s="35"/>
      <c r="JBP63" s="35"/>
      <c r="JBQ63" s="35"/>
      <c r="JBR63" s="35"/>
      <c r="JBS63" s="35"/>
      <c r="JBT63" s="35"/>
      <c r="JBU63" s="35"/>
      <c r="JBV63" s="35"/>
      <c r="JBW63" s="35"/>
      <c r="JBX63" s="35"/>
      <c r="JBY63" s="35"/>
      <c r="JBZ63" s="35"/>
      <c r="JCA63" s="35"/>
      <c r="JCB63" s="35"/>
      <c r="JCC63" s="35"/>
      <c r="JCD63" s="35"/>
      <c r="JCE63" s="35"/>
      <c r="JCF63" s="35"/>
      <c r="JCG63" s="35"/>
      <c r="JCH63" s="35"/>
      <c r="JCI63" s="35"/>
      <c r="JCJ63" s="35"/>
      <c r="JCK63" s="35"/>
      <c r="JCL63" s="35"/>
      <c r="JCM63" s="35"/>
      <c r="JCN63" s="35"/>
      <c r="JCO63" s="35"/>
      <c r="JCP63" s="35"/>
      <c r="JCQ63" s="35"/>
      <c r="JCR63" s="35"/>
      <c r="JCS63" s="35"/>
      <c r="JCT63" s="35"/>
      <c r="JCU63" s="35"/>
      <c r="JCV63" s="35"/>
      <c r="JCW63" s="35"/>
      <c r="JCX63" s="35"/>
      <c r="JCY63" s="35"/>
      <c r="JCZ63" s="35"/>
      <c r="JDA63" s="35"/>
      <c r="JDB63" s="35"/>
      <c r="JDC63" s="35"/>
      <c r="JDD63" s="35"/>
      <c r="JDE63" s="35"/>
      <c r="JDF63" s="35"/>
      <c r="JDG63" s="35"/>
      <c r="JDH63" s="35"/>
      <c r="JDI63" s="35"/>
      <c r="JDJ63" s="35"/>
      <c r="JDK63" s="35"/>
      <c r="JDL63" s="35"/>
      <c r="JDM63" s="35"/>
      <c r="JDN63" s="35"/>
      <c r="JDO63" s="35"/>
      <c r="JDP63" s="35"/>
      <c r="JDQ63" s="35"/>
      <c r="JDR63" s="35"/>
      <c r="JDS63" s="35"/>
      <c r="JDT63" s="35"/>
      <c r="JDU63" s="35"/>
      <c r="JDV63" s="35"/>
      <c r="JDW63" s="35"/>
      <c r="JDX63" s="35"/>
      <c r="JDY63" s="35"/>
      <c r="JDZ63" s="35"/>
      <c r="JEA63" s="35"/>
      <c r="JEB63" s="35"/>
      <c r="JEC63" s="35"/>
      <c r="JED63" s="35"/>
      <c r="JEE63" s="35"/>
      <c r="JEF63" s="35"/>
      <c r="JEG63" s="35"/>
      <c r="JEH63" s="35"/>
      <c r="JEI63" s="35"/>
      <c r="JEJ63" s="35"/>
      <c r="JEK63" s="35"/>
      <c r="JEL63" s="35"/>
      <c r="JEM63" s="35"/>
      <c r="JEN63" s="35"/>
      <c r="JEO63" s="35"/>
      <c r="JEP63" s="35"/>
      <c r="JEQ63" s="35"/>
      <c r="JER63" s="35"/>
      <c r="JES63" s="35"/>
      <c r="JET63" s="35"/>
      <c r="JEU63" s="35"/>
      <c r="JEV63" s="35"/>
      <c r="JEW63" s="35"/>
      <c r="JEX63" s="35"/>
      <c r="JEY63" s="35"/>
      <c r="JEZ63" s="35"/>
      <c r="JFA63" s="35"/>
      <c r="JFB63" s="35"/>
      <c r="JFC63" s="35"/>
      <c r="JFD63" s="35"/>
      <c r="JFE63" s="35"/>
      <c r="JFF63" s="35"/>
      <c r="JFG63" s="35"/>
      <c r="JFH63" s="35"/>
      <c r="JFI63" s="35"/>
      <c r="JFJ63" s="35"/>
      <c r="JFK63" s="35"/>
      <c r="JFL63" s="35"/>
      <c r="JFM63" s="35"/>
      <c r="JFN63" s="35"/>
      <c r="JFO63" s="35"/>
      <c r="JFP63" s="35"/>
      <c r="JFQ63" s="35"/>
      <c r="JFR63" s="35"/>
      <c r="JFS63" s="35"/>
      <c r="JFT63" s="35"/>
      <c r="JFU63" s="35"/>
      <c r="JFV63" s="35"/>
      <c r="JFW63" s="35"/>
      <c r="JFX63" s="35"/>
      <c r="JFY63" s="35"/>
      <c r="JFZ63" s="35"/>
      <c r="JGA63" s="35"/>
      <c r="JGB63" s="35"/>
      <c r="JGC63" s="35"/>
      <c r="JGD63" s="35"/>
      <c r="JGE63" s="35"/>
      <c r="JGF63" s="35"/>
      <c r="JGG63" s="35"/>
      <c r="JGH63" s="35"/>
      <c r="JGI63" s="35"/>
      <c r="JGJ63" s="35"/>
      <c r="JGK63" s="35"/>
      <c r="JGL63" s="35"/>
      <c r="JGM63" s="35"/>
      <c r="JGN63" s="35"/>
      <c r="JGO63" s="35"/>
      <c r="JGP63" s="35"/>
      <c r="JGQ63" s="35"/>
      <c r="JGR63" s="35"/>
      <c r="JGS63" s="35"/>
      <c r="JGT63" s="35"/>
      <c r="JGU63" s="35"/>
      <c r="JGV63" s="35"/>
      <c r="JGW63" s="35"/>
      <c r="JGX63" s="35"/>
      <c r="JGY63" s="35"/>
      <c r="JGZ63" s="35"/>
      <c r="JHA63" s="35"/>
      <c r="JHB63" s="35"/>
      <c r="JHC63" s="35"/>
      <c r="JHD63" s="35"/>
      <c r="JHE63" s="35"/>
      <c r="JHF63" s="35"/>
      <c r="JHG63" s="35"/>
      <c r="JHH63" s="35"/>
      <c r="JHI63" s="35"/>
      <c r="JHJ63" s="35"/>
      <c r="JHK63" s="35"/>
      <c r="JHL63" s="35"/>
      <c r="JHM63" s="35"/>
      <c r="JHN63" s="35"/>
      <c r="JHO63" s="35"/>
      <c r="JHP63" s="35"/>
      <c r="JHQ63" s="35"/>
      <c r="JHR63" s="35"/>
      <c r="JHS63" s="35"/>
      <c r="JHT63" s="35"/>
      <c r="JHU63" s="35"/>
      <c r="JHV63" s="35"/>
      <c r="JHW63" s="35"/>
      <c r="JHX63" s="35"/>
      <c r="JHY63" s="35"/>
      <c r="JHZ63" s="35"/>
      <c r="JIA63" s="35"/>
      <c r="JIB63" s="35"/>
      <c r="JIC63" s="35"/>
      <c r="JID63" s="35"/>
      <c r="JIE63" s="35"/>
      <c r="JIF63" s="35"/>
      <c r="JIG63" s="35"/>
      <c r="JIH63" s="35"/>
      <c r="JII63" s="35"/>
      <c r="JIJ63" s="35"/>
      <c r="JIK63" s="35"/>
      <c r="JIL63" s="35"/>
      <c r="JIM63" s="35"/>
      <c r="JIN63" s="35"/>
      <c r="JIO63" s="35"/>
      <c r="JIP63" s="35"/>
      <c r="JIQ63" s="35"/>
      <c r="JIR63" s="35"/>
      <c r="JIS63" s="35"/>
      <c r="JIT63" s="35"/>
      <c r="JIU63" s="35"/>
      <c r="JIV63" s="35"/>
      <c r="JIW63" s="35"/>
      <c r="JIX63" s="35"/>
      <c r="JIY63" s="35"/>
      <c r="JIZ63" s="35"/>
      <c r="JJA63" s="35"/>
      <c r="JJB63" s="35"/>
      <c r="JJC63" s="35"/>
      <c r="JJD63" s="35"/>
      <c r="JJE63" s="35"/>
      <c r="JJF63" s="35"/>
      <c r="JJG63" s="35"/>
      <c r="JJH63" s="35"/>
      <c r="JJI63" s="35"/>
      <c r="JJJ63" s="35"/>
      <c r="JJK63" s="35"/>
      <c r="JJL63" s="35"/>
      <c r="JJM63" s="35"/>
      <c r="JJN63" s="35"/>
      <c r="JJO63" s="35"/>
      <c r="JJP63" s="35"/>
      <c r="JJQ63" s="35"/>
      <c r="JJR63" s="35"/>
      <c r="JJS63" s="35"/>
      <c r="JJT63" s="35"/>
      <c r="JJU63" s="35"/>
      <c r="JJV63" s="35"/>
      <c r="JJW63" s="35"/>
      <c r="JJX63" s="35"/>
      <c r="JJY63" s="35"/>
      <c r="JJZ63" s="35"/>
      <c r="JKA63" s="35"/>
      <c r="JKB63" s="35"/>
      <c r="JKC63" s="35"/>
      <c r="JKD63" s="35"/>
      <c r="JKE63" s="35"/>
      <c r="JKF63" s="35"/>
      <c r="JKG63" s="35"/>
      <c r="JKH63" s="35"/>
      <c r="JKI63" s="35"/>
      <c r="JKJ63" s="35"/>
      <c r="JKK63" s="35"/>
      <c r="JKL63" s="35"/>
      <c r="JKM63" s="35"/>
      <c r="JKN63" s="35"/>
      <c r="JKO63" s="35"/>
      <c r="JKP63" s="35"/>
      <c r="JKQ63" s="35"/>
      <c r="JKR63" s="35"/>
      <c r="JKS63" s="35"/>
      <c r="JKT63" s="35"/>
      <c r="JKU63" s="35"/>
      <c r="JKV63" s="35"/>
      <c r="JKW63" s="35"/>
      <c r="JKX63" s="35"/>
      <c r="JKY63" s="35"/>
      <c r="JKZ63" s="35"/>
      <c r="JLA63" s="35"/>
      <c r="JLB63" s="35"/>
      <c r="JLC63" s="35"/>
      <c r="JLD63" s="35"/>
      <c r="JLE63" s="35"/>
      <c r="JLF63" s="35"/>
      <c r="JLG63" s="35"/>
      <c r="JLH63" s="35"/>
      <c r="JLI63" s="35"/>
      <c r="JLJ63" s="35"/>
      <c r="JLK63" s="35"/>
      <c r="JLL63" s="35"/>
      <c r="JLM63" s="35"/>
      <c r="JLN63" s="35"/>
      <c r="JLO63" s="35"/>
      <c r="JLP63" s="35"/>
      <c r="JLQ63" s="35"/>
      <c r="JLR63" s="35"/>
      <c r="JLS63" s="35"/>
      <c r="JLT63" s="35"/>
      <c r="JLU63" s="35"/>
      <c r="JLV63" s="35"/>
      <c r="JLW63" s="35"/>
      <c r="JLX63" s="35"/>
      <c r="JLY63" s="35"/>
      <c r="JLZ63" s="35"/>
      <c r="JMA63" s="35"/>
      <c r="JMB63" s="35"/>
      <c r="JMC63" s="35"/>
      <c r="JMD63" s="35"/>
      <c r="JME63" s="35"/>
      <c r="JMF63" s="35"/>
      <c r="JMG63" s="35"/>
      <c r="JMH63" s="35"/>
      <c r="JMI63" s="35"/>
      <c r="JMJ63" s="35"/>
      <c r="JMK63" s="35"/>
      <c r="JML63" s="35"/>
      <c r="JMM63" s="35"/>
      <c r="JMN63" s="35"/>
      <c r="JMO63" s="35"/>
      <c r="JMP63" s="35"/>
      <c r="JMQ63" s="35"/>
      <c r="JMR63" s="35"/>
      <c r="JMS63" s="35"/>
      <c r="JMT63" s="35"/>
      <c r="JMU63" s="35"/>
      <c r="JMV63" s="35"/>
      <c r="JMW63" s="35"/>
      <c r="JMX63" s="35"/>
      <c r="JMY63" s="35"/>
      <c r="JMZ63" s="35"/>
      <c r="JNA63" s="35"/>
      <c r="JNB63" s="35"/>
      <c r="JNC63" s="35"/>
      <c r="JND63" s="35"/>
      <c r="JNE63" s="35"/>
      <c r="JNF63" s="35"/>
      <c r="JNG63" s="35"/>
      <c r="JNH63" s="35"/>
      <c r="JNI63" s="35"/>
      <c r="JNJ63" s="35"/>
      <c r="JNK63" s="35"/>
      <c r="JNL63" s="35"/>
      <c r="JNM63" s="35"/>
      <c r="JNN63" s="35"/>
      <c r="JNO63" s="35"/>
      <c r="JNP63" s="35"/>
      <c r="JNQ63" s="35"/>
      <c r="JNR63" s="35"/>
      <c r="JNS63" s="35"/>
      <c r="JNT63" s="35"/>
      <c r="JNU63" s="35"/>
      <c r="JNV63" s="35"/>
      <c r="JNW63" s="35"/>
      <c r="JNX63" s="35"/>
      <c r="JNY63" s="35"/>
      <c r="JNZ63" s="35"/>
      <c r="JOA63" s="35"/>
      <c r="JOB63" s="35"/>
      <c r="JOC63" s="35"/>
      <c r="JOD63" s="35"/>
      <c r="JOE63" s="35"/>
      <c r="JOF63" s="35"/>
      <c r="JOG63" s="35"/>
      <c r="JOH63" s="35"/>
      <c r="JOI63" s="35"/>
      <c r="JOJ63" s="35"/>
      <c r="JOK63" s="35"/>
      <c r="JOL63" s="35"/>
      <c r="JOM63" s="35"/>
      <c r="JON63" s="35"/>
      <c r="JOO63" s="35"/>
      <c r="JOP63" s="35"/>
      <c r="JOQ63" s="35"/>
      <c r="JOR63" s="35"/>
      <c r="JOS63" s="35"/>
      <c r="JOT63" s="35"/>
      <c r="JOU63" s="35"/>
      <c r="JOV63" s="35"/>
      <c r="JOW63" s="35"/>
      <c r="JOX63" s="35"/>
      <c r="JOY63" s="35"/>
      <c r="JOZ63" s="35"/>
      <c r="JPA63" s="35"/>
      <c r="JPB63" s="35"/>
      <c r="JPC63" s="35"/>
      <c r="JPD63" s="35"/>
      <c r="JPE63" s="35"/>
      <c r="JPF63" s="35"/>
      <c r="JPG63" s="35"/>
      <c r="JPH63" s="35"/>
      <c r="JPI63" s="35"/>
      <c r="JPJ63" s="35"/>
      <c r="JPK63" s="35"/>
      <c r="JPL63" s="35"/>
      <c r="JPM63" s="35"/>
      <c r="JPN63" s="35"/>
      <c r="JPO63" s="35"/>
      <c r="JPP63" s="35"/>
      <c r="JPQ63" s="35"/>
      <c r="JPR63" s="35"/>
      <c r="JPS63" s="35"/>
      <c r="JPT63" s="35"/>
      <c r="JPU63" s="35"/>
      <c r="JPV63" s="35"/>
      <c r="JPW63" s="35"/>
      <c r="JPX63" s="35"/>
      <c r="JPY63" s="35"/>
      <c r="JPZ63" s="35"/>
      <c r="JQA63" s="35"/>
      <c r="JQB63" s="35"/>
      <c r="JQC63" s="35"/>
      <c r="JQD63" s="35"/>
      <c r="JQE63" s="35"/>
      <c r="JQF63" s="35"/>
      <c r="JQG63" s="35"/>
      <c r="JQH63" s="35"/>
      <c r="JQI63" s="35"/>
      <c r="JQJ63" s="35"/>
      <c r="JQK63" s="35"/>
      <c r="JQL63" s="35"/>
      <c r="JQM63" s="35"/>
      <c r="JQN63" s="35"/>
      <c r="JQO63" s="35"/>
      <c r="JQP63" s="35"/>
      <c r="JQQ63" s="35"/>
      <c r="JQR63" s="35"/>
      <c r="JQS63" s="35"/>
      <c r="JQT63" s="35"/>
      <c r="JQU63" s="35"/>
      <c r="JQV63" s="35"/>
      <c r="JQW63" s="35"/>
      <c r="JQX63" s="35"/>
      <c r="JQY63" s="35"/>
      <c r="JQZ63" s="35"/>
      <c r="JRA63" s="35"/>
      <c r="JRB63" s="35"/>
      <c r="JRC63" s="35"/>
      <c r="JRD63" s="35"/>
      <c r="JRE63" s="35"/>
      <c r="JRF63" s="35"/>
      <c r="JRG63" s="35"/>
      <c r="JRH63" s="35"/>
      <c r="JRI63" s="35"/>
      <c r="JRJ63" s="35"/>
      <c r="JRK63" s="35"/>
      <c r="JRL63" s="35"/>
      <c r="JRM63" s="35"/>
      <c r="JRN63" s="35"/>
      <c r="JRO63" s="35"/>
      <c r="JRP63" s="35"/>
      <c r="JRQ63" s="35"/>
      <c r="JRR63" s="35"/>
      <c r="JRS63" s="35"/>
      <c r="JRT63" s="35"/>
      <c r="JRU63" s="35"/>
      <c r="JRV63" s="35"/>
      <c r="JRW63" s="35"/>
      <c r="JRX63" s="35"/>
      <c r="JRY63" s="35"/>
      <c r="JRZ63" s="35"/>
      <c r="JSA63" s="35"/>
      <c r="JSB63" s="35"/>
      <c r="JSC63" s="35"/>
      <c r="JSD63" s="35"/>
      <c r="JSE63" s="35"/>
      <c r="JSF63" s="35"/>
      <c r="JSG63" s="35"/>
      <c r="JSH63" s="35"/>
      <c r="JSI63" s="35"/>
      <c r="JSJ63" s="35"/>
      <c r="JSK63" s="35"/>
      <c r="JSL63" s="35"/>
      <c r="JSM63" s="35"/>
      <c r="JSN63" s="35"/>
      <c r="JSO63" s="35"/>
      <c r="JSP63" s="35"/>
      <c r="JSQ63" s="35"/>
      <c r="JSR63" s="35"/>
      <c r="JSS63" s="35"/>
      <c r="JST63" s="35"/>
      <c r="JSU63" s="35"/>
      <c r="JSV63" s="35"/>
      <c r="JSW63" s="35"/>
      <c r="JSX63" s="35"/>
      <c r="JSY63" s="35"/>
      <c r="JSZ63" s="35"/>
      <c r="JTA63" s="35"/>
      <c r="JTB63" s="35"/>
      <c r="JTC63" s="35"/>
      <c r="JTD63" s="35"/>
      <c r="JTE63" s="35"/>
      <c r="JTF63" s="35"/>
      <c r="JTG63" s="35"/>
      <c r="JTH63" s="35"/>
      <c r="JTI63" s="35"/>
      <c r="JTJ63" s="35"/>
      <c r="JTK63" s="35"/>
      <c r="JTL63" s="35"/>
      <c r="JTM63" s="35"/>
      <c r="JTN63" s="35"/>
      <c r="JTO63" s="35"/>
      <c r="JTP63" s="35"/>
      <c r="JTQ63" s="35"/>
      <c r="JTR63" s="35"/>
      <c r="JTS63" s="35"/>
      <c r="JTT63" s="35"/>
      <c r="JTU63" s="35"/>
      <c r="JTV63" s="35"/>
      <c r="JTW63" s="35"/>
      <c r="JTX63" s="35"/>
      <c r="JTY63" s="35"/>
      <c r="JTZ63" s="35"/>
      <c r="JUA63" s="35"/>
      <c r="JUB63" s="35"/>
      <c r="JUC63" s="35"/>
      <c r="JUD63" s="35"/>
      <c r="JUE63" s="35"/>
      <c r="JUF63" s="35"/>
      <c r="JUG63" s="35"/>
      <c r="JUH63" s="35"/>
      <c r="JUI63" s="35"/>
      <c r="JUJ63" s="35"/>
      <c r="JUK63" s="35"/>
      <c r="JUL63" s="35"/>
      <c r="JUM63" s="35"/>
      <c r="JUN63" s="35"/>
      <c r="JUO63" s="35"/>
      <c r="JUP63" s="35"/>
      <c r="JUQ63" s="35"/>
      <c r="JUR63" s="35"/>
      <c r="JUS63" s="35"/>
      <c r="JUT63" s="35"/>
      <c r="JUU63" s="35"/>
      <c r="JUV63" s="35"/>
      <c r="JUW63" s="35"/>
      <c r="JUX63" s="35"/>
      <c r="JUY63" s="35"/>
      <c r="JUZ63" s="35"/>
      <c r="JVA63" s="35"/>
      <c r="JVB63" s="35"/>
      <c r="JVC63" s="35"/>
      <c r="JVD63" s="35"/>
      <c r="JVE63" s="35"/>
      <c r="JVF63" s="35"/>
      <c r="JVG63" s="35"/>
      <c r="JVH63" s="35"/>
      <c r="JVI63" s="35"/>
      <c r="JVJ63" s="35"/>
      <c r="JVK63" s="35"/>
      <c r="JVL63" s="35"/>
      <c r="JVM63" s="35"/>
      <c r="JVN63" s="35"/>
      <c r="JVO63" s="35"/>
      <c r="JVP63" s="35"/>
      <c r="JVQ63" s="35"/>
      <c r="JVR63" s="35"/>
      <c r="JVS63" s="35"/>
      <c r="JVT63" s="35"/>
      <c r="JVU63" s="35"/>
      <c r="JVV63" s="35"/>
      <c r="JVW63" s="35"/>
      <c r="JVX63" s="35"/>
      <c r="JVY63" s="35"/>
      <c r="JVZ63" s="35"/>
      <c r="JWA63" s="35"/>
      <c r="JWB63" s="35"/>
      <c r="JWC63" s="35"/>
      <c r="JWD63" s="35"/>
      <c r="JWE63" s="35"/>
      <c r="JWF63" s="35"/>
      <c r="JWG63" s="35"/>
      <c r="JWH63" s="35"/>
      <c r="JWI63" s="35"/>
      <c r="JWJ63" s="35"/>
      <c r="JWK63" s="35"/>
      <c r="JWL63" s="35"/>
      <c r="JWM63" s="35"/>
      <c r="JWN63" s="35"/>
      <c r="JWO63" s="35"/>
      <c r="JWP63" s="35"/>
      <c r="JWQ63" s="35"/>
      <c r="JWR63" s="35"/>
      <c r="JWS63" s="35"/>
      <c r="JWT63" s="35"/>
      <c r="JWU63" s="35"/>
      <c r="JWV63" s="35"/>
      <c r="JWW63" s="35"/>
      <c r="JWX63" s="35"/>
      <c r="JWY63" s="35"/>
      <c r="JWZ63" s="35"/>
      <c r="JXA63" s="35"/>
      <c r="JXB63" s="35"/>
      <c r="JXC63" s="35"/>
      <c r="JXD63" s="35"/>
      <c r="JXE63" s="35"/>
      <c r="JXF63" s="35"/>
      <c r="JXG63" s="35"/>
      <c r="JXH63" s="35"/>
      <c r="JXI63" s="35"/>
      <c r="JXJ63" s="35"/>
      <c r="JXK63" s="35"/>
      <c r="JXL63" s="35"/>
      <c r="JXM63" s="35"/>
      <c r="JXN63" s="35"/>
      <c r="JXO63" s="35"/>
      <c r="JXP63" s="35"/>
      <c r="JXQ63" s="35"/>
      <c r="JXR63" s="35"/>
      <c r="JXS63" s="35"/>
      <c r="JXT63" s="35"/>
      <c r="JXU63" s="35"/>
      <c r="JXV63" s="35"/>
      <c r="JXW63" s="35"/>
      <c r="JXX63" s="35"/>
      <c r="JXY63" s="35"/>
      <c r="JXZ63" s="35"/>
      <c r="JYA63" s="35"/>
      <c r="JYB63" s="35"/>
      <c r="JYC63" s="35"/>
      <c r="JYD63" s="35"/>
      <c r="JYE63" s="35"/>
      <c r="JYF63" s="35"/>
      <c r="JYG63" s="35"/>
      <c r="JYH63" s="35"/>
      <c r="JYI63" s="35"/>
      <c r="JYJ63" s="35"/>
      <c r="JYK63" s="35"/>
      <c r="JYL63" s="35"/>
      <c r="JYM63" s="35"/>
      <c r="JYN63" s="35"/>
      <c r="JYO63" s="35"/>
      <c r="JYP63" s="35"/>
      <c r="JYQ63" s="35"/>
      <c r="JYR63" s="35"/>
      <c r="JYS63" s="35"/>
      <c r="JYT63" s="35"/>
      <c r="JYU63" s="35"/>
      <c r="JYV63" s="35"/>
      <c r="JYW63" s="35"/>
      <c r="JYX63" s="35"/>
      <c r="JYY63" s="35"/>
      <c r="JYZ63" s="35"/>
      <c r="JZA63" s="35"/>
      <c r="JZB63" s="35"/>
      <c r="JZC63" s="35"/>
      <c r="JZD63" s="35"/>
      <c r="JZE63" s="35"/>
      <c r="JZF63" s="35"/>
      <c r="JZG63" s="35"/>
      <c r="JZH63" s="35"/>
      <c r="JZI63" s="35"/>
      <c r="JZJ63" s="35"/>
      <c r="JZK63" s="35"/>
      <c r="JZL63" s="35"/>
      <c r="JZM63" s="35"/>
      <c r="JZN63" s="35"/>
      <c r="JZO63" s="35"/>
      <c r="JZP63" s="35"/>
      <c r="JZQ63" s="35"/>
      <c r="JZR63" s="35"/>
      <c r="JZS63" s="35"/>
      <c r="JZT63" s="35"/>
      <c r="JZU63" s="35"/>
      <c r="JZV63" s="35"/>
      <c r="JZW63" s="35"/>
      <c r="JZX63" s="35"/>
      <c r="JZY63" s="35"/>
      <c r="JZZ63" s="35"/>
      <c r="KAA63" s="35"/>
      <c r="KAB63" s="35"/>
      <c r="KAC63" s="35"/>
      <c r="KAD63" s="35"/>
      <c r="KAE63" s="35"/>
      <c r="KAF63" s="35"/>
      <c r="KAG63" s="35"/>
      <c r="KAH63" s="35"/>
      <c r="KAI63" s="35"/>
      <c r="KAJ63" s="35"/>
      <c r="KAK63" s="35"/>
      <c r="KAL63" s="35"/>
      <c r="KAM63" s="35"/>
      <c r="KAN63" s="35"/>
      <c r="KAO63" s="35"/>
      <c r="KAP63" s="35"/>
      <c r="KAQ63" s="35"/>
      <c r="KAR63" s="35"/>
      <c r="KAS63" s="35"/>
      <c r="KAT63" s="35"/>
      <c r="KAU63" s="35"/>
      <c r="KAV63" s="35"/>
      <c r="KAW63" s="35"/>
      <c r="KAX63" s="35"/>
      <c r="KAY63" s="35"/>
      <c r="KAZ63" s="35"/>
      <c r="KBA63" s="35"/>
      <c r="KBB63" s="35"/>
      <c r="KBC63" s="35"/>
      <c r="KBD63" s="35"/>
      <c r="KBE63" s="35"/>
      <c r="KBF63" s="35"/>
      <c r="KBG63" s="35"/>
      <c r="KBH63" s="35"/>
      <c r="KBI63" s="35"/>
      <c r="KBJ63" s="35"/>
      <c r="KBK63" s="35"/>
      <c r="KBL63" s="35"/>
      <c r="KBM63" s="35"/>
      <c r="KBN63" s="35"/>
      <c r="KBO63" s="35"/>
      <c r="KBP63" s="35"/>
      <c r="KBQ63" s="35"/>
      <c r="KBR63" s="35"/>
      <c r="KBS63" s="35"/>
      <c r="KBT63" s="35"/>
      <c r="KBU63" s="35"/>
      <c r="KBV63" s="35"/>
      <c r="KBW63" s="35"/>
      <c r="KBX63" s="35"/>
      <c r="KBY63" s="35"/>
      <c r="KBZ63" s="35"/>
      <c r="KCA63" s="35"/>
      <c r="KCB63" s="35"/>
      <c r="KCC63" s="35"/>
      <c r="KCD63" s="35"/>
      <c r="KCE63" s="35"/>
      <c r="KCF63" s="35"/>
      <c r="KCG63" s="35"/>
      <c r="KCH63" s="35"/>
      <c r="KCI63" s="35"/>
      <c r="KCJ63" s="35"/>
      <c r="KCK63" s="35"/>
      <c r="KCL63" s="35"/>
      <c r="KCM63" s="35"/>
      <c r="KCN63" s="35"/>
      <c r="KCO63" s="35"/>
      <c r="KCP63" s="35"/>
      <c r="KCQ63" s="35"/>
      <c r="KCR63" s="35"/>
      <c r="KCS63" s="35"/>
      <c r="KCT63" s="35"/>
      <c r="KCU63" s="35"/>
      <c r="KCV63" s="35"/>
      <c r="KCW63" s="35"/>
      <c r="KCX63" s="35"/>
      <c r="KCY63" s="35"/>
      <c r="KCZ63" s="35"/>
      <c r="KDA63" s="35"/>
      <c r="KDB63" s="35"/>
      <c r="KDC63" s="35"/>
      <c r="KDD63" s="35"/>
      <c r="KDE63" s="35"/>
      <c r="KDF63" s="35"/>
      <c r="KDG63" s="35"/>
      <c r="KDH63" s="35"/>
      <c r="KDI63" s="35"/>
      <c r="KDJ63" s="35"/>
      <c r="KDK63" s="35"/>
      <c r="KDL63" s="35"/>
      <c r="KDM63" s="35"/>
      <c r="KDN63" s="35"/>
      <c r="KDO63" s="35"/>
      <c r="KDP63" s="35"/>
      <c r="KDQ63" s="35"/>
      <c r="KDR63" s="35"/>
      <c r="KDS63" s="35"/>
      <c r="KDT63" s="35"/>
      <c r="KDU63" s="35"/>
      <c r="KDV63" s="35"/>
      <c r="KDW63" s="35"/>
      <c r="KDX63" s="35"/>
      <c r="KDY63" s="35"/>
      <c r="KDZ63" s="35"/>
      <c r="KEA63" s="35"/>
      <c r="KEB63" s="35"/>
      <c r="KEC63" s="35"/>
      <c r="KED63" s="35"/>
      <c r="KEE63" s="35"/>
      <c r="KEF63" s="35"/>
      <c r="KEG63" s="35"/>
      <c r="KEH63" s="35"/>
      <c r="KEI63" s="35"/>
      <c r="KEJ63" s="35"/>
      <c r="KEK63" s="35"/>
      <c r="KEL63" s="35"/>
      <c r="KEM63" s="35"/>
      <c r="KEN63" s="35"/>
      <c r="KEO63" s="35"/>
      <c r="KEP63" s="35"/>
      <c r="KEQ63" s="35"/>
      <c r="KER63" s="35"/>
      <c r="KES63" s="35"/>
      <c r="KET63" s="35"/>
      <c r="KEU63" s="35"/>
      <c r="KEV63" s="35"/>
      <c r="KEW63" s="35"/>
      <c r="KEX63" s="35"/>
      <c r="KEY63" s="35"/>
      <c r="KEZ63" s="35"/>
      <c r="KFA63" s="35"/>
      <c r="KFB63" s="35"/>
      <c r="KFC63" s="35"/>
      <c r="KFD63" s="35"/>
      <c r="KFE63" s="35"/>
      <c r="KFF63" s="35"/>
      <c r="KFG63" s="35"/>
      <c r="KFH63" s="35"/>
      <c r="KFI63" s="35"/>
      <c r="KFJ63" s="35"/>
      <c r="KFK63" s="35"/>
      <c r="KFL63" s="35"/>
      <c r="KFM63" s="35"/>
      <c r="KFN63" s="35"/>
      <c r="KFO63" s="35"/>
      <c r="KFP63" s="35"/>
      <c r="KFQ63" s="35"/>
      <c r="KFR63" s="35"/>
      <c r="KFS63" s="35"/>
      <c r="KFT63" s="35"/>
      <c r="KFU63" s="35"/>
      <c r="KFV63" s="35"/>
      <c r="KFW63" s="35"/>
      <c r="KFX63" s="35"/>
      <c r="KFY63" s="35"/>
      <c r="KFZ63" s="35"/>
      <c r="KGA63" s="35"/>
      <c r="KGB63" s="35"/>
      <c r="KGC63" s="35"/>
      <c r="KGD63" s="35"/>
      <c r="KGE63" s="35"/>
      <c r="KGF63" s="35"/>
      <c r="KGG63" s="35"/>
      <c r="KGH63" s="35"/>
      <c r="KGI63" s="35"/>
      <c r="KGJ63" s="35"/>
      <c r="KGK63" s="35"/>
      <c r="KGL63" s="35"/>
      <c r="KGM63" s="35"/>
      <c r="KGN63" s="35"/>
      <c r="KGO63" s="35"/>
      <c r="KGP63" s="35"/>
      <c r="KGQ63" s="35"/>
      <c r="KGR63" s="35"/>
      <c r="KGS63" s="35"/>
      <c r="KGT63" s="35"/>
      <c r="KGU63" s="35"/>
      <c r="KGV63" s="35"/>
      <c r="KGW63" s="35"/>
      <c r="KGX63" s="35"/>
      <c r="KGY63" s="35"/>
      <c r="KGZ63" s="35"/>
      <c r="KHA63" s="35"/>
      <c r="KHB63" s="35"/>
      <c r="KHC63" s="35"/>
      <c r="KHD63" s="35"/>
      <c r="KHE63" s="35"/>
      <c r="KHF63" s="35"/>
      <c r="KHG63" s="35"/>
      <c r="KHH63" s="35"/>
      <c r="KHI63" s="35"/>
      <c r="KHJ63" s="35"/>
      <c r="KHK63" s="35"/>
      <c r="KHL63" s="35"/>
      <c r="KHM63" s="35"/>
      <c r="KHN63" s="35"/>
      <c r="KHO63" s="35"/>
      <c r="KHP63" s="35"/>
      <c r="KHQ63" s="35"/>
      <c r="KHR63" s="35"/>
      <c r="KHS63" s="35"/>
      <c r="KHT63" s="35"/>
      <c r="KHU63" s="35"/>
      <c r="KHV63" s="35"/>
      <c r="KHW63" s="35"/>
      <c r="KHX63" s="35"/>
      <c r="KHY63" s="35"/>
      <c r="KHZ63" s="35"/>
      <c r="KIA63" s="35"/>
      <c r="KIB63" s="35"/>
      <c r="KIC63" s="35"/>
      <c r="KID63" s="35"/>
      <c r="KIE63" s="35"/>
      <c r="KIF63" s="35"/>
      <c r="KIG63" s="35"/>
      <c r="KIH63" s="35"/>
      <c r="KII63" s="35"/>
      <c r="KIJ63" s="35"/>
      <c r="KIK63" s="35"/>
      <c r="KIL63" s="35"/>
      <c r="KIM63" s="35"/>
      <c r="KIN63" s="35"/>
      <c r="KIO63" s="35"/>
      <c r="KIP63" s="35"/>
      <c r="KIQ63" s="35"/>
      <c r="KIR63" s="35"/>
      <c r="KIS63" s="35"/>
      <c r="KIT63" s="35"/>
      <c r="KIU63" s="35"/>
      <c r="KIV63" s="35"/>
      <c r="KIW63" s="35"/>
      <c r="KIX63" s="35"/>
      <c r="KIY63" s="35"/>
      <c r="KIZ63" s="35"/>
      <c r="KJA63" s="35"/>
      <c r="KJB63" s="35"/>
      <c r="KJC63" s="35"/>
      <c r="KJD63" s="35"/>
      <c r="KJE63" s="35"/>
      <c r="KJF63" s="35"/>
      <c r="KJG63" s="35"/>
      <c r="KJH63" s="35"/>
      <c r="KJI63" s="35"/>
      <c r="KJJ63" s="35"/>
      <c r="KJK63" s="35"/>
      <c r="KJL63" s="35"/>
      <c r="KJM63" s="35"/>
      <c r="KJN63" s="35"/>
      <c r="KJO63" s="35"/>
      <c r="KJP63" s="35"/>
      <c r="KJQ63" s="35"/>
      <c r="KJR63" s="35"/>
      <c r="KJS63" s="35"/>
      <c r="KJT63" s="35"/>
      <c r="KJU63" s="35"/>
      <c r="KJV63" s="35"/>
      <c r="KJW63" s="35"/>
      <c r="KJX63" s="35"/>
      <c r="KJY63" s="35"/>
      <c r="KJZ63" s="35"/>
      <c r="KKA63" s="35"/>
      <c r="KKB63" s="35"/>
      <c r="KKC63" s="35"/>
      <c r="KKD63" s="35"/>
      <c r="KKE63" s="35"/>
      <c r="KKF63" s="35"/>
      <c r="KKG63" s="35"/>
      <c r="KKH63" s="35"/>
      <c r="KKI63" s="35"/>
      <c r="KKJ63" s="35"/>
      <c r="KKK63" s="35"/>
      <c r="KKL63" s="35"/>
      <c r="KKM63" s="35"/>
      <c r="KKN63" s="35"/>
      <c r="KKO63" s="35"/>
      <c r="KKP63" s="35"/>
      <c r="KKQ63" s="35"/>
      <c r="KKR63" s="35"/>
      <c r="KKS63" s="35"/>
      <c r="KKT63" s="35"/>
      <c r="KKU63" s="35"/>
      <c r="KKV63" s="35"/>
      <c r="KKW63" s="35"/>
      <c r="KKX63" s="35"/>
      <c r="KKY63" s="35"/>
      <c r="KKZ63" s="35"/>
      <c r="KLA63" s="35"/>
      <c r="KLB63" s="35"/>
      <c r="KLC63" s="35"/>
      <c r="KLD63" s="35"/>
      <c r="KLE63" s="35"/>
      <c r="KLF63" s="35"/>
      <c r="KLG63" s="35"/>
      <c r="KLH63" s="35"/>
      <c r="KLI63" s="35"/>
      <c r="KLJ63" s="35"/>
      <c r="KLK63" s="35"/>
      <c r="KLL63" s="35"/>
      <c r="KLM63" s="35"/>
      <c r="KLN63" s="35"/>
      <c r="KLO63" s="35"/>
      <c r="KLP63" s="35"/>
      <c r="KLQ63" s="35"/>
      <c r="KLR63" s="35"/>
      <c r="KLS63" s="35"/>
      <c r="KLT63" s="35"/>
      <c r="KLU63" s="35"/>
      <c r="KLV63" s="35"/>
      <c r="KLW63" s="35"/>
      <c r="KLX63" s="35"/>
      <c r="KLY63" s="35"/>
      <c r="KLZ63" s="35"/>
      <c r="KMA63" s="35"/>
      <c r="KMB63" s="35"/>
      <c r="KMC63" s="35"/>
      <c r="KMD63" s="35"/>
      <c r="KME63" s="35"/>
      <c r="KMF63" s="35"/>
      <c r="KMG63" s="35"/>
      <c r="KMH63" s="35"/>
      <c r="KMI63" s="35"/>
      <c r="KMJ63" s="35"/>
      <c r="KMK63" s="35"/>
      <c r="KML63" s="35"/>
      <c r="KMM63" s="35"/>
      <c r="KMN63" s="35"/>
      <c r="KMO63" s="35"/>
      <c r="KMP63" s="35"/>
      <c r="KMQ63" s="35"/>
      <c r="KMR63" s="35"/>
      <c r="KMS63" s="35"/>
      <c r="KMT63" s="35"/>
      <c r="KMU63" s="35"/>
      <c r="KMV63" s="35"/>
      <c r="KMW63" s="35"/>
      <c r="KMX63" s="35"/>
      <c r="KMY63" s="35"/>
      <c r="KMZ63" s="35"/>
      <c r="KNA63" s="35"/>
      <c r="KNB63" s="35"/>
      <c r="KNC63" s="35"/>
      <c r="KND63" s="35"/>
      <c r="KNE63" s="35"/>
      <c r="KNF63" s="35"/>
      <c r="KNG63" s="35"/>
      <c r="KNH63" s="35"/>
      <c r="KNI63" s="35"/>
      <c r="KNJ63" s="35"/>
      <c r="KNK63" s="35"/>
      <c r="KNL63" s="35"/>
      <c r="KNM63" s="35"/>
      <c r="KNN63" s="35"/>
      <c r="KNO63" s="35"/>
      <c r="KNP63" s="35"/>
      <c r="KNQ63" s="35"/>
      <c r="KNR63" s="35"/>
      <c r="KNS63" s="35"/>
      <c r="KNT63" s="35"/>
      <c r="KNU63" s="35"/>
      <c r="KNV63" s="35"/>
      <c r="KNW63" s="35"/>
      <c r="KNX63" s="35"/>
      <c r="KNY63" s="35"/>
      <c r="KNZ63" s="35"/>
      <c r="KOA63" s="35"/>
      <c r="KOB63" s="35"/>
      <c r="KOC63" s="35"/>
      <c r="KOD63" s="35"/>
      <c r="KOE63" s="35"/>
      <c r="KOF63" s="35"/>
      <c r="KOG63" s="35"/>
      <c r="KOH63" s="35"/>
      <c r="KOI63" s="35"/>
      <c r="KOJ63" s="35"/>
      <c r="KOK63" s="35"/>
      <c r="KOL63" s="35"/>
      <c r="KOM63" s="35"/>
      <c r="KON63" s="35"/>
      <c r="KOO63" s="35"/>
      <c r="KOP63" s="35"/>
      <c r="KOQ63" s="35"/>
      <c r="KOR63" s="35"/>
      <c r="KOS63" s="35"/>
      <c r="KOT63" s="35"/>
      <c r="KOU63" s="35"/>
      <c r="KOV63" s="35"/>
      <c r="KOW63" s="35"/>
      <c r="KOX63" s="35"/>
      <c r="KOY63" s="35"/>
      <c r="KOZ63" s="35"/>
      <c r="KPA63" s="35"/>
      <c r="KPB63" s="35"/>
      <c r="KPC63" s="35"/>
      <c r="KPD63" s="35"/>
      <c r="KPE63" s="35"/>
      <c r="KPF63" s="35"/>
      <c r="KPG63" s="35"/>
      <c r="KPH63" s="35"/>
      <c r="KPI63" s="35"/>
      <c r="KPJ63" s="35"/>
      <c r="KPK63" s="35"/>
      <c r="KPL63" s="35"/>
      <c r="KPM63" s="35"/>
      <c r="KPN63" s="35"/>
      <c r="KPO63" s="35"/>
      <c r="KPP63" s="35"/>
      <c r="KPQ63" s="35"/>
      <c r="KPR63" s="35"/>
      <c r="KPS63" s="35"/>
      <c r="KPT63" s="35"/>
      <c r="KPU63" s="35"/>
      <c r="KPV63" s="35"/>
      <c r="KPW63" s="35"/>
      <c r="KPX63" s="35"/>
      <c r="KPY63" s="35"/>
      <c r="KPZ63" s="35"/>
      <c r="KQA63" s="35"/>
      <c r="KQB63" s="35"/>
      <c r="KQC63" s="35"/>
      <c r="KQD63" s="35"/>
      <c r="KQE63" s="35"/>
      <c r="KQF63" s="35"/>
      <c r="KQG63" s="35"/>
      <c r="KQH63" s="35"/>
      <c r="KQI63" s="35"/>
      <c r="KQJ63" s="35"/>
      <c r="KQK63" s="35"/>
      <c r="KQL63" s="35"/>
      <c r="KQM63" s="35"/>
      <c r="KQN63" s="35"/>
      <c r="KQO63" s="35"/>
      <c r="KQP63" s="35"/>
      <c r="KQQ63" s="35"/>
      <c r="KQR63" s="35"/>
      <c r="KQS63" s="35"/>
      <c r="KQT63" s="35"/>
      <c r="KQU63" s="35"/>
      <c r="KQV63" s="35"/>
      <c r="KQW63" s="35"/>
      <c r="KQX63" s="35"/>
      <c r="KQY63" s="35"/>
      <c r="KQZ63" s="35"/>
      <c r="KRA63" s="35"/>
      <c r="KRB63" s="35"/>
      <c r="KRC63" s="35"/>
      <c r="KRD63" s="35"/>
      <c r="KRE63" s="35"/>
      <c r="KRF63" s="35"/>
      <c r="KRG63" s="35"/>
      <c r="KRH63" s="35"/>
      <c r="KRI63" s="35"/>
      <c r="KRJ63" s="35"/>
      <c r="KRK63" s="35"/>
      <c r="KRL63" s="35"/>
      <c r="KRM63" s="35"/>
      <c r="KRN63" s="35"/>
      <c r="KRO63" s="35"/>
      <c r="KRP63" s="35"/>
      <c r="KRQ63" s="35"/>
      <c r="KRR63" s="35"/>
      <c r="KRS63" s="35"/>
      <c r="KRT63" s="35"/>
      <c r="KRU63" s="35"/>
      <c r="KRV63" s="35"/>
      <c r="KRW63" s="35"/>
      <c r="KRX63" s="35"/>
      <c r="KRY63" s="35"/>
      <c r="KRZ63" s="35"/>
      <c r="KSA63" s="35"/>
      <c r="KSB63" s="35"/>
      <c r="KSC63" s="35"/>
      <c r="KSD63" s="35"/>
      <c r="KSE63" s="35"/>
      <c r="KSF63" s="35"/>
      <c r="KSG63" s="35"/>
      <c r="KSH63" s="35"/>
      <c r="KSI63" s="35"/>
      <c r="KSJ63" s="35"/>
      <c r="KSK63" s="35"/>
      <c r="KSL63" s="35"/>
      <c r="KSM63" s="35"/>
      <c r="KSN63" s="35"/>
      <c r="KSO63" s="35"/>
      <c r="KSP63" s="35"/>
      <c r="KSQ63" s="35"/>
      <c r="KSR63" s="35"/>
      <c r="KSS63" s="35"/>
      <c r="KST63" s="35"/>
      <c r="KSU63" s="35"/>
      <c r="KSV63" s="35"/>
      <c r="KSW63" s="35"/>
      <c r="KSX63" s="35"/>
      <c r="KSY63" s="35"/>
      <c r="KSZ63" s="35"/>
      <c r="KTA63" s="35"/>
      <c r="KTB63" s="35"/>
      <c r="KTC63" s="35"/>
      <c r="KTD63" s="35"/>
      <c r="KTE63" s="35"/>
      <c r="KTF63" s="35"/>
      <c r="KTG63" s="35"/>
      <c r="KTH63" s="35"/>
      <c r="KTI63" s="35"/>
      <c r="KTJ63" s="35"/>
      <c r="KTK63" s="35"/>
      <c r="KTL63" s="35"/>
      <c r="KTM63" s="35"/>
      <c r="KTN63" s="35"/>
      <c r="KTO63" s="35"/>
      <c r="KTP63" s="35"/>
      <c r="KTQ63" s="35"/>
      <c r="KTR63" s="35"/>
      <c r="KTS63" s="35"/>
      <c r="KTT63" s="35"/>
      <c r="KTU63" s="35"/>
      <c r="KTV63" s="35"/>
      <c r="KTW63" s="35"/>
      <c r="KTX63" s="35"/>
      <c r="KTY63" s="35"/>
      <c r="KTZ63" s="35"/>
      <c r="KUA63" s="35"/>
      <c r="KUB63" s="35"/>
      <c r="KUC63" s="35"/>
      <c r="KUD63" s="35"/>
      <c r="KUE63" s="35"/>
      <c r="KUF63" s="35"/>
      <c r="KUG63" s="35"/>
      <c r="KUH63" s="35"/>
      <c r="KUI63" s="35"/>
      <c r="KUJ63" s="35"/>
      <c r="KUK63" s="35"/>
      <c r="KUL63" s="35"/>
      <c r="KUM63" s="35"/>
      <c r="KUN63" s="35"/>
      <c r="KUO63" s="35"/>
      <c r="KUP63" s="35"/>
      <c r="KUQ63" s="35"/>
      <c r="KUR63" s="35"/>
      <c r="KUS63" s="35"/>
      <c r="KUT63" s="35"/>
      <c r="KUU63" s="35"/>
      <c r="KUV63" s="35"/>
      <c r="KUW63" s="35"/>
      <c r="KUX63" s="35"/>
      <c r="KUY63" s="35"/>
      <c r="KUZ63" s="35"/>
      <c r="KVA63" s="35"/>
      <c r="KVB63" s="35"/>
      <c r="KVC63" s="35"/>
      <c r="KVD63" s="35"/>
      <c r="KVE63" s="35"/>
      <c r="KVF63" s="35"/>
      <c r="KVG63" s="35"/>
      <c r="KVH63" s="35"/>
      <c r="KVI63" s="35"/>
      <c r="KVJ63" s="35"/>
      <c r="KVK63" s="35"/>
      <c r="KVL63" s="35"/>
      <c r="KVM63" s="35"/>
      <c r="KVN63" s="35"/>
      <c r="KVO63" s="35"/>
      <c r="KVP63" s="35"/>
      <c r="KVQ63" s="35"/>
      <c r="KVR63" s="35"/>
      <c r="KVS63" s="35"/>
      <c r="KVT63" s="35"/>
      <c r="KVU63" s="35"/>
      <c r="KVV63" s="35"/>
      <c r="KVW63" s="35"/>
      <c r="KVX63" s="35"/>
      <c r="KVY63" s="35"/>
      <c r="KVZ63" s="35"/>
      <c r="KWA63" s="35"/>
      <c r="KWB63" s="35"/>
      <c r="KWC63" s="35"/>
      <c r="KWD63" s="35"/>
      <c r="KWE63" s="35"/>
      <c r="KWF63" s="35"/>
      <c r="KWG63" s="35"/>
      <c r="KWH63" s="35"/>
      <c r="KWI63" s="35"/>
      <c r="KWJ63" s="35"/>
      <c r="KWK63" s="35"/>
      <c r="KWL63" s="35"/>
      <c r="KWM63" s="35"/>
      <c r="KWN63" s="35"/>
      <c r="KWO63" s="35"/>
      <c r="KWP63" s="35"/>
      <c r="KWQ63" s="35"/>
      <c r="KWR63" s="35"/>
      <c r="KWS63" s="35"/>
      <c r="KWT63" s="35"/>
      <c r="KWU63" s="35"/>
      <c r="KWV63" s="35"/>
      <c r="KWW63" s="35"/>
      <c r="KWX63" s="35"/>
      <c r="KWY63" s="35"/>
      <c r="KWZ63" s="35"/>
      <c r="KXA63" s="35"/>
      <c r="KXB63" s="35"/>
      <c r="KXC63" s="35"/>
      <c r="KXD63" s="35"/>
      <c r="KXE63" s="35"/>
      <c r="KXF63" s="35"/>
      <c r="KXG63" s="35"/>
      <c r="KXH63" s="35"/>
      <c r="KXI63" s="35"/>
      <c r="KXJ63" s="35"/>
      <c r="KXK63" s="35"/>
      <c r="KXL63" s="35"/>
      <c r="KXM63" s="35"/>
      <c r="KXN63" s="35"/>
      <c r="KXO63" s="35"/>
      <c r="KXP63" s="35"/>
      <c r="KXQ63" s="35"/>
      <c r="KXR63" s="35"/>
      <c r="KXS63" s="35"/>
      <c r="KXT63" s="35"/>
      <c r="KXU63" s="35"/>
      <c r="KXV63" s="35"/>
      <c r="KXW63" s="35"/>
      <c r="KXX63" s="35"/>
      <c r="KXY63" s="35"/>
      <c r="KXZ63" s="35"/>
      <c r="KYA63" s="35"/>
      <c r="KYB63" s="35"/>
      <c r="KYC63" s="35"/>
      <c r="KYD63" s="35"/>
      <c r="KYE63" s="35"/>
      <c r="KYF63" s="35"/>
      <c r="KYG63" s="35"/>
      <c r="KYH63" s="35"/>
      <c r="KYI63" s="35"/>
      <c r="KYJ63" s="35"/>
      <c r="KYK63" s="35"/>
      <c r="KYL63" s="35"/>
      <c r="KYM63" s="35"/>
      <c r="KYN63" s="35"/>
      <c r="KYO63" s="35"/>
      <c r="KYP63" s="35"/>
      <c r="KYQ63" s="35"/>
      <c r="KYR63" s="35"/>
      <c r="KYS63" s="35"/>
      <c r="KYT63" s="35"/>
      <c r="KYU63" s="35"/>
      <c r="KYV63" s="35"/>
      <c r="KYW63" s="35"/>
      <c r="KYX63" s="35"/>
      <c r="KYY63" s="35"/>
      <c r="KYZ63" s="35"/>
      <c r="KZA63" s="35"/>
      <c r="KZB63" s="35"/>
      <c r="KZC63" s="35"/>
      <c r="KZD63" s="35"/>
      <c r="KZE63" s="35"/>
      <c r="KZF63" s="35"/>
      <c r="KZG63" s="35"/>
      <c r="KZH63" s="35"/>
      <c r="KZI63" s="35"/>
      <c r="KZJ63" s="35"/>
      <c r="KZK63" s="35"/>
      <c r="KZL63" s="35"/>
      <c r="KZM63" s="35"/>
      <c r="KZN63" s="35"/>
      <c r="KZO63" s="35"/>
      <c r="KZP63" s="35"/>
      <c r="KZQ63" s="35"/>
      <c r="KZR63" s="35"/>
      <c r="KZS63" s="35"/>
      <c r="KZT63" s="35"/>
      <c r="KZU63" s="35"/>
      <c r="KZV63" s="35"/>
      <c r="KZW63" s="35"/>
      <c r="KZX63" s="35"/>
      <c r="KZY63" s="35"/>
      <c r="KZZ63" s="35"/>
      <c r="LAA63" s="35"/>
      <c r="LAB63" s="35"/>
      <c r="LAC63" s="35"/>
      <c r="LAD63" s="35"/>
      <c r="LAE63" s="35"/>
      <c r="LAF63" s="35"/>
      <c r="LAG63" s="35"/>
      <c r="LAH63" s="35"/>
      <c r="LAI63" s="35"/>
      <c r="LAJ63" s="35"/>
      <c r="LAK63" s="35"/>
      <c r="LAL63" s="35"/>
      <c r="LAM63" s="35"/>
      <c r="LAN63" s="35"/>
      <c r="LAO63" s="35"/>
      <c r="LAP63" s="35"/>
      <c r="LAQ63" s="35"/>
      <c r="LAR63" s="35"/>
      <c r="LAS63" s="35"/>
      <c r="LAT63" s="35"/>
      <c r="LAU63" s="35"/>
      <c r="LAV63" s="35"/>
      <c r="LAW63" s="35"/>
      <c r="LAX63" s="35"/>
      <c r="LAY63" s="35"/>
      <c r="LAZ63" s="35"/>
      <c r="LBA63" s="35"/>
      <c r="LBB63" s="35"/>
      <c r="LBC63" s="35"/>
      <c r="LBD63" s="35"/>
      <c r="LBE63" s="35"/>
      <c r="LBF63" s="35"/>
      <c r="LBG63" s="35"/>
      <c r="LBH63" s="35"/>
      <c r="LBI63" s="35"/>
      <c r="LBJ63" s="35"/>
      <c r="LBK63" s="35"/>
      <c r="LBL63" s="35"/>
      <c r="LBM63" s="35"/>
      <c r="LBN63" s="35"/>
      <c r="LBO63" s="35"/>
      <c r="LBP63" s="35"/>
      <c r="LBQ63" s="35"/>
      <c r="LBR63" s="35"/>
      <c r="LBS63" s="35"/>
      <c r="LBT63" s="35"/>
      <c r="LBU63" s="35"/>
      <c r="LBV63" s="35"/>
      <c r="LBW63" s="35"/>
      <c r="LBX63" s="35"/>
      <c r="LBY63" s="35"/>
      <c r="LBZ63" s="35"/>
      <c r="LCA63" s="35"/>
      <c r="LCB63" s="35"/>
      <c r="LCC63" s="35"/>
      <c r="LCD63" s="35"/>
      <c r="LCE63" s="35"/>
      <c r="LCF63" s="35"/>
      <c r="LCG63" s="35"/>
      <c r="LCH63" s="35"/>
      <c r="LCI63" s="35"/>
      <c r="LCJ63" s="35"/>
      <c r="LCK63" s="35"/>
      <c r="LCL63" s="35"/>
      <c r="LCM63" s="35"/>
      <c r="LCN63" s="35"/>
      <c r="LCO63" s="35"/>
      <c r="LCP63" s="35"/>
      <c r="LCQ63" s="35"/>
      <c r="LCR63" s="35"/>
      <c r="LCS63" s="35"/>
      <c r="LCT63" s="35"/>
      <c r="LCU63" s="35"/>
      <c r="LCV63" s="35"/>
      <c r="LCW63" s="35"/>
      <c r="LCX63" s="35"/>
      <c r="LCY63" s="35"/>
      <c r="LCZ63" s="35"/>
      <c r="LDA63" s="35"/>
      <c r="LDB63" s="35"/>
      <c r="LDC63" s="35"/>
      <c r="LDD63" s="35"/>
      <c r="LDE63" s="35"/>
      <c r="LDF63" s="35"/>
      <c r="LDG63" s="35"/>
      <c r="LDH63" s="35"/>
      <c r="LDI63" s="35"/>
      <c r="LDJ63" s="35"/>
      <c r="LDK63" s="35"/>
      <c r="LDL63" s="35"/>
      <c r="LDM63" s="35"/>
      <c r="LDN63" s="35"/>
      <c r="LDO63" s="35"/>
      <c r="LDP63" s="35"/>
      <c r="LDQ63" s="35"/>
      <c r="LDR63" s="35"/>
      <c r="LDS63" s="35"/>
      <c r="LDT63" s="35"/>
      <c r="LDU63" s="35"/>
      <c r="LDV63" s="35"/>
      <c r="LDW63" s="35"/>
      <c r="LDX63" s="35"/>
      <c r="LDY63" s="35"/>
      <c r="LDZ63" s="35"/>
      <c r="LEA63" s="35"/>
      <c r="LEB63" s="35"/>
      <c r="LEC63" s="35"/>
      <c r="LED63" s="35"/>
      <c r="LEE63" s="35"/>
      <c r="LEF63" s="35"/>
      <c r="LEG63" s="35"/>
      <c r="LEH63" s="35"/>
      <c r="LEI63" s="35"/>
      <c r="LEJ63" s="35"/>
      <c r="LEK63" s="35"/>
      <c r="LEL63" s="35"/>
      <c r="LEM63" s="35"/>
      <c r="LEN63" s="35"/>
      <c r="LEO63" s="35"/>
      <c r="LEP63" s="35"/>
      <c r="LEQ63" s="35"/>
      <c r="LER63" s="35"/>
      <c r="LES63" s="35"/>
      <c r="LET63" s="35"/>
      <c r="LEU63" s="35"/>
      <c r="LEV63" s="35"/>
      <c r="LEW63" s="35"/>
      <c r="LEX63" s="35"/>
      <c r="LEY63" s="35"/>
      <c r="LEZ63" s="35"/>
      <c r="LFA63" s="35"/>
      <c r="LFB63" s="35"/>
      <c r="LFC63" s="35"/>
      <c r="LFD63" s="35"/>
      <c r="LFE63" s="35"/>
      <c r="LFF63" s="35"/>
      <c r="LFG63" s="35"/>
      <c r="LFH63" s="35"/>
      <c r="LFI63" s="35"/>
      <c r="LFJ63" s="35"/>
      <c r="LFK63" s="35"/>
      <c r="LFL63" s="35"/>
      <c r="LFM63" s="35"/>
      <c r="LFN63" s="35"/>
      <c r="LFO63" s="35"/>
      <c r="LFP63" s="35"/>
      <c r="LFQ63" s="35"/>
      <c r="LFR63" s="35"/>
      <c r="LFS63" s="35"/>
      <c r="LFT63" s="35"/>
      <c r="LFU63" s="35"/>
      <c r="LFV63" s="35"/>
      <c r="LFW63" s="35"/>
      <c r="LFX63" s="35"/>
      <c r="LFY63" s="35"/>
      <c r="LFZ63" s="35"/>
      <c r="LGA63" s="35"/>
      <c r="LGB63" s="35"/>
      <c r="LGC63" s="35"/>
      <c r="LGD63" s="35"/>
      <c r="LGE63" s="35"/>
      <c r="LGF63" s="35"/>
      <c r="LGG63" s="35"/>
      <c r="LGH63" s="35"/>
      <c r="LGI63" s="35"/>
      <c r="LGJ63" s="35"/>
      <c r="LGK63" s="35"/>
      <c r="LGL63" s="35"/>
      <c r="LGM63" s="35"/>
      <c r="LGN63" s="35"/>
      <c r="LGO63" s="35"/>
      <c r="LGP63" s="35"/>
      <c r="LGQ63" s="35"/>
      <c r="LGR63" s="35"/>
      <c r="LGS63" s="35"/>
      <c r="LGT63" s="35"/>
      <c r="LGU63" s="35"/>
      <c r="LGV63" s="35"/>
      <c r="LGW63" s="35"/>
      <c r="LGX63" s="35"/>
      <c r="LGY63" s="35"/>
      <c r="LGZ63" s="35"/>
      <c r="LHA63" s="35"/>
      <c r="LHB63" s="35"/>
      <c r="LHC63" s="35"/>
      <c r="LHD63" s="35"/>
      <c r="LHE63" s="35"/>
      <c r="LHF63" s="35"/>
      <c r="LHG63" s="35"/>
      <c r="LHH63" s="35"/>
      <c r="LHI63" s="35"/>
      <c r="LHJ63" s="35"/>
      <c r="LHK63" s="35"/>
      <c r="LHL63" s="35"/>
      <c r="LHM63" s="35"/>
      <c r="LHN63" s="35"/>
      <c r="LHO63" s="35"/>
      <c r="LHP63" s="35"/>
      <c r="LHQ63" s="35"/>
      <c r="LHR63" s="35"/>
      <c r="LHS63" s="35"/>
      <c r="LHT63" s="35"/>
      <c r="LHU63" s="35"/>
      <c r="LHV63" s="35"/>
      <c r="LHW63" s="35"/>
      <c r="LHX63" s="35"/>
      <c r="LHY63" s="35"/>
      <c r="LHZ63" s="35"/>
      <c r="LIA63" s="35"/>
      <c r="LIB63" s="35"/>
      <c r="LIC63" s="35"/>
      <c r="LID63" s="35"/>
      <c r="LIE63" s="35"/>
      <c r="LIF63" s="35"/>
      <c r="LIG63" s="35"/>
      <c r="LIH63" s="35"/>
      <c r="LII63" s="35"/>
      <c r="LIJ63" s="35"/>
      <c r="LIK63" s="35"/>
      <c r="LIL63" s="35"/>
      <c r="LIM63" s="35"/>
      <c r="LIN63" s="35"/>
      <c r="LIO63" s="35"/>
      <c r="LIP63" s="35"/>
      <c r="LIQ63" s="35"/>
      <c r="LIR63" s="35"/>
      <c r="LIS63" s="35"/>
      <c r="LIT63" s="35"/>
      <c r="LIU63" s="35"/>
      <c r="LIV63" s="35"/>
      <c r="LIW63" s="35"/>
      <c r="LIX63" s="35"/>
      <c r="LIY63" s="35"/>
      <c r="LIZ63" s="35"/>
      <c r="LJA63" s="35"/>
      <c r="LJB63" s="35"/>
      <c r="LJC63" s="35"/>
      <c r="LJD63" s="35"/>
      <c r="LJE63" s="35"/>
      <c r="LJF63" s="35"/>
      <c r="LJG63" s="35"/>
      <c r="LJH63" s="35"/>
      <c r="LJI63" s="35"/>
      <c r="LJJ63" s="35"/>
      <c r="LJK63" s="35"/>
      <c r="LJL63" s="35"/>
      <c r="LJM63" s="35"/>
      <c r="LJN63" s="35"/>
      <c r="LJO63" s="35"/>
      <c r="LJP63" s="35"/>
      <c r="LJQ63" s="35"/>
      <c r="LJR63" s="35"/>
      <c r="LJS63" s="35"/>
      <c r="LJT63" s="35"/>
      <c r="LJU63" s="35"/>
      <c r="LJV63" s="35"/>
      <c r="LJW63" s="35"/>
      <c r="LJX63" s="35"/>
      <c r="LJY63" s="35"/>
      <c r="LJZ63" s="35"/>
      <c r="LKA63" s="35"/>
      <c r="LKB63" s="35"/>
      <c r="LKC63" s="35"/>
      <c r="LKD63" s="35"/>
      <c r="LKE63" s="35"/>
      <c r="LKF63" s="35"/>
      <c r="LKG63" s="35"/>
      <c r="LKH63" s="35"/>
      <c r="LKI63" s="35"/>
      <c r="LKJ63" s="35"/>
      <c r="LKK63" s="35"/>
      <c r="LKL63" s="35"/>
      <c r="LKM63" s="35"/>
      <c r="LKN63" s="35"/>
      <c r="LKO63" s="35"/>
      <c r="LKP63" s="35"/>
      <c r="LKQ63" s="35"/>
      <c r="LKR63" s="35"/>
      <c r="LKS63" s="35"/>
      <c r="LKT63" s="35"/>
      <c r="LKU63" s="35"/>
      <c r="LKV63" s="35"/>
      <c r="LKW63" s="35"/>
      <c r="LKX63" s="35"/>
      <c r="LKY63" s="35"/>
      <c r="LKZ63" s="35"/>
      <c r="LLA63" s="35"/>
      <c r="LLB63" s="35"/>
      <c r="LLC63" s="35"/>
      <c r="LLD63" s="35"/>
      <c r="LLE63" s="35"/>
      <c r="LLF63" s="35"/>
      <c r="LLG63" s="35"/>
      <c r="LLH63" s="35"/>
      <c r="LLI63" s="35"/>
      <c r="LLJ63" s="35"/>
      <c r="LLK63" s="35"/>
      <c r="LLL63" s="35"/>
      <c r="LLM63" s="35"/>
      <c r="LLN63" s="35"/>
      <c r="LLO63" s="35"/>
      <c r="LLP63" s="35"/>
      <c r="LLQ63" s="35"/>
      <c r="LLR63" s="35"/>
      <c r="LLS63" s="35"/>
      <c r="LLT63" s="35"/>
      <c r="LLU63" s="35"/>
      <c r="LLV63" s="35"/>
      <c r="LLW63" s="35"/>
      <c r="LLX63" s="35"/>
      <c r="LLY63" s="35"/>
      <c r="LLZ63" s="35"/>
      <c r="LMA63" s="35"/>
      <c r="LMB63" s="35"/>
      <c r="LMC63" s="35"/>
      <c r="LMD63" s="35"/>
      <c r="LME63" s="35"/>
      <c r="LMF63" s="35"/>
      <c r="LMG63" s="35"/>
      <c r="LMH63" s="35"/>
      <c r="LMI63" s="35"/>
      <c r="LMJ63" s="35"/>
      <c r="LMK63" s="35"/>
      <c r="LML63" s="35"/>
      <c r="LMM63" s="35"/>
      <c r="LMN63" s="35"/>
      <c r="LMO63" s="35"/>
      <c r="LMP63" s="35"/>
      <c r="LMQ63" s="35"/>
      <c r="LMR63" s="35"/>
      <c r="LMS63" s="35"/>
      <c r="LMT63" s="35"/>
      <c r="LMU63" s="35"/>
      <c r="LMV63" s="35"/>
      <c r="LMW63" s="35"/>
      <c r="LMX63" s="35"/>
      <c r="LMY63" s="35"/>
      <c r="LMZ63" s="35"/>
      <c r="LNA63" s="35"/>
      <c r="LNB63" s="35"/>
      <c r="LNC63" s="35"/>
      <c r="LND63" s="35"/>
      <c r="LNE63" s="35"/>
      <c r="LNF63" s="35"/>
      <c r="LNG63" s="35"/>
      <c r="LNH63" s="35"/>
      <c r="LNI63" s="35"/>
      <c r="LNJ63" s="35"/>
      <c r="LNK63" s="35"/>
      <c r="LNL63" s="35"/>
      <c r="LNM63" s="35"/>
      <c r="LNN63" s="35"/>
      <c r="LNO63" s="35"/>
      <c r="LNP63" s="35"/>
      <c r="LNQ63" s="35"/>
      <c r="LNR63" s="35"/>
      <c r="LNS63" s="35"/>
      <c r="LNT63" s="35"/>
      <c r="LNU63" s="35"/>
      <c r="LNV63" s="35"/>
      <c r="LNW63" s="35"/>
      <c r="LNX63" s="35"/>
      <c r="LNY63" s="35"/>
      <c r="LNZ63" s="35"/>
      <c r="LOA63" s="35"/>
      <c r="LOB63" s="35"/>
      <c r="LOC63" s="35"/>
      <c r="LOD63" s="35"/>
      <c r="LOE63" s="35"/>
      <c r="LOF63" s="35"/>
      <c r="LOG63" s="35"/>
      <c r="LOH63" s="35"/>
      <c r="LOI63" s="35"/>
      <c r="LOJ63" s="35"/>
      <c r="LOK63" s="35"/>
      <c r="LOL63" s="35"/>
      <c r="LOM63" s="35"/>
      <c r="LON63" s="35"/>
      <c r="LOO63" s="35"/>
      <c r="LOP63" s="35"/>
      <c r="LOQ63" s="35"/>
      <c r="LOR63" s="35"/>
      <c r="LOS63" s="35"/>
      <c r="LOT63" s="35"/>
      <c r="LOU63" s="35"/>
      <c r="LOV63" s="35"/>
      <c r="LOW63" s="35"/>
      <c r="LOX63" s="35"/>
      <c r="LOY63" s="35"/>
      <c r="LOZ63" s="35"/>
      <c r="LPA63" s="35"/>
      <c r="LPB63" s="35"/>
      <c r="LPC63" s="35"/>
      <c r="LPD63" s="35"/>
      <c r="LPE63" s="35"/>
      <c r="LPF63" s="35"/>
      <c r="LPG63" s="35"/>
      <c r="LPH63" s="35"/>
      <c r="LPI63" s="35"/>
      <c r="LPJ63" s="35"/>
      <c r="LPK63" s="35"/>
      <c r="LPL63" s="35"/>
      <c r="LPM63" s="35"/>
      <c r="LPN63" s="35"/>
      <c r="LPO63" s="35"/>
      <c r="LPP63" s="35"/>
      <c r="LPQ63" s="35"/>
      <c r="LPR63" s="35"/>
      <c r="LPS63" s="35"/>
      <c r="LPT63" s="35"/>
      <c r="LPU63" s="35"/>
      <c r="LPV63" s="35"/>
      <c r="LPW63" s="35"/>
      <c r="LPX63" s="35"/>
      <c r="LPY63" s="35"/>
      <c r="LPZ63" s="35"/>
      <c r="LQA63" s="35"/>
      <c r="LQB63" s="35"/>
      <c r="LQC63" s="35"/>
      <c r="LQD63" s="35"/>
      <c r="LQE63" s="35"/>
      <c r="LQF63" s="35"/>
      <c r="LQG63" s="35"/>
      <c r="LQH63" s="35"/>
      <c r="LQI63" s="35"/>
      <c r="LQJ63" s="35"/>
      <c r="LQK63" s="35"/>
      <c r="LQL63" s="35"/>
      <c r="LQM63" s="35"/>
      <c r="LQN63" s="35"/>
      <c r="LQO63" s="35"/>
      <c r="LQP63" s="35"/>
      <c r="LQQ63" s="35"/>
      <c r="LQR63" s="35"/>
      <c r="LQS63" s="35"/>
      <c r="LQT63" s="35"/>
      <c r="LQU63" s="35"/>
      <c r="LQV63" s="35"/>
      <c r="LQW63" s="35"/>
      <c r="LQX63" s="35"/>
      <c r="LQY63" s="35"/>
      <c r="LQZ63" s="35"/>
      <c r="LRA63" s="35"/>
      <c r="LRB63" s="35"/>
      <c r="LRC63" s="35"/>
      <c r="LRD63" s="35"/>
      <c r="LRE63" s="35"/>
      <c r="LRF63" s="35"/>
      <c r="LRG63" s="35"/>
      <c r="LRH63" s="35"/>
      <c r="LRI63" s="35"/>
      <c r="LRJ63" s="35"/>
      <c r="LRK63" s="35"/>
      <c r="LRL63" s="35"/>
      <c r="LRM63" s="35"/>
      <c r="LRN63" s="35"/>
      <c r="LRO63" s="35"/>
      <c r="LRP63" s="35"/>
      <c r="LRQ63" s="35"/>
      <c r="LRR63" s="35"/>
      <c r="LRS63" s="35"/>
      <c r="LRT63" s="35"/>
      <c r="LRU63" s="35"/>
      <c r="LRV63" s="35"/>
      <c r="LRW63" s="35"/>
      <c r="LRX63" s="35"/>
      <c r="LRY63" s="35"/>
      <c r="LRZ63" s="35"/>
      <c r="LSA63" s="35"/>
      <c r="LSB63" s="35"/>
      <c r="LSC63" s="35"/>
      <c r="LSD63" s="35"/>
      <c r="LSE63" s="35"/>
      <c r="LSF63" s="35"/>
      <c r="LSG63" s="35"/>
      <c r="LSH63" s="35"/>
      <c r="LSI63" s="35"/>
      <c r="LSJ63" s="35"/>
      <c r="LSK63" s="35"/>
      <c r="LSL63" s="35"/>
      <c r="LSM63" s="35"/>
      <c r="LSN63" s="35"/>
      <c r="LSO63" s="35"/>
      <c r="LSP63" s="35"/>
      <c r="LSQ63" s="35"/>
      <c r="LSR63" s="35"/>
      <c r="LSS63" s="35"/>
      <c r="LST63" s="35"/>
      <c r="LSU63" s="35"/>
      <c r="LSV63" s="35"/>
      <c r="LSW63" s="35"/>
      <c r="LSX63" s="35"/>
      <c r="LSY63" s="35"/>
      <c r="LSZ63" s="35"/>
      <c r="LTA63" s="35"/>
      <c r="LTB63" s="35"/>
      <c r="LTC63" s="35"/>
      <c r="LTD63" s="35"/>
      <c r="LTE63" s="35"/>
      <c r="LTF63" s="35"/>
      <c r="LTG63" s="35"/>
      <c r="LTH63" s="35"/>
      <c r="LTI63" s="35"/>
      <c r="LTJ63" s="35"/>
      <c r="LTK63" s="35"/>
      <c r="LTL63" s="35"/>
      <c r="LTM63" s="35"/>
      <c r="LTN63" s="35"/>
      <c r="LTO63" s="35"/>
      <c r="LTP63" s="35"/>
      <c r="LTQ63" s="35"/>
      <c r="LTR63" s="35"/>
      <c r="LTS63" s="35"/>
      <c r="LTT63" s="35"/>
      <c r="LTU63" s="35"/>
      <c r="LTV63" s="35"/>
      <c r="LTW63" s="35"/>
      <c r="LTX63" s="35"/>
      <c r="LTY63" s="35"/>
      <c r="LTZ63" s="35"/>
      <c r="LUA63" s="35"/>
      <c r="LUB63" s="35"/>
      <c r="LUC63" s="35"/>
      <c r="LUD63" s="35"/>
      <c r="LUE63" s="35"/>
      <c r="LUF63" s="35"/>
      <c r="LUG63" s="35"/>
      <c r="LUH63" s="35"/>
      <c r="LUI63" s="35"/>
      <c r="LUJ63" s="35"/>
      <c r="LUK63" s="35"/>
      <c r="LUL63" s="35"/>
      <c r="LUM63" s="35"/>
      <c r="LUN63" s="35"/>
      <c r="LUO63" s="35"/>
      <c r="LUP63" s="35"/>
      <c r="LUQ63" s="35"/>
      <c r="LUR63" s="35"/>
      <c r="LUS63" s="35"/>
      <c r="LUT63" s="35"/>
      <c r="LUU63" s="35"/>
      <c r="LUV63" s="35"/>
      <c r="LUW63" s="35"/>
      <c r="LUX63" s="35"/>
      <c r="LUY63" s="35"/>
      <c r="LUZ63" s="35"/>
      <c r="LVA63" s="35"/>
      <c r="LVB63" s="35"/>
      <c r="LVC63" s="35"/>
      <c r="LVD63" s="35"/>
      <c r="LVE63" s="35"/>
      <c r="LVF63" s="35"/>
      <c r="LVG63" s="35"/>
      <c r="LVH63" s="35"/>
      <c r="LVI63" s="35"/>
      <c r="LVJ63" s="35"/>
      <c r="LVK63" s="35"/>
      <c r="LVL63" s="35"/>
      <c r="LVM63" s="35"/>
      <c r="LVN63" s="35"/>
      <c r="LVO63" s="35"/>
      <c r="LVP63" s="35"/>
      <c r="LVQ63" s="35"/>
      <c r="LVR63" s="35"/>
      <c r="LVS63" s="35"/>
      <c r="LVT63" s="35"/>
      <c r="LVU63" s="35"/>
      <c r="LVV63" s="35"/>
      <c r="LVW63" s="35"/>
      <c r="LVX63" s="35"/>
      <c r="LVY63" s="35"/>
      <c r="LVZ63" s="35"/>
      <c r="LWA63" s="35"/>
      <c r="LWB63" s="35"/>
      <c r="LWC63" s="35"/>
      <c r="LWD63" s="35"/>
      <c r="LWE63" s="35"/>
      <c r="LWF63" s="35"/>
      <c r="LWG63" s="35"/>
      <c r="LWH63" s="35"/>
      <c r="LWI63" s="35"/>
      <c r="LWJ63" s="35"/>
      <c r="LWK63" s="35"/>
      <c r="LWL63" s="35"/>
      <c r="LWM63" s="35"/>
      <c r="LWN63" s="35"/>
      <c r="LWO63" s="35"/>
      <c r="LWP63" s="35"/>
      <c r="LWQ63" s="35"/>
      <c r="LWR63" s="35"/>
      <c r="LWS63" s="35"/>
      <c r="LWT63" s="35"/>
      <c r="LWU63" s="35"/>
      <c r="LWV63" s="35"/>
      <c r="LWW63" s="35"/>
      <c r="LWX63" s="35"/>
      <c r="LWY63" s="35"/>
      <c r="LWZ63" s="35"/>
      <c r="LXA63" s="35"/>
      <c r="LXB63" s="35"/>
      <c r="LXC63" s="35"/>
      <c r="LXD63" s="35"/>
      <c r="LXE63" s="35"/>
      <c r="LXF63" s="35"/>
      <c r="LXG63" s="35"/>
      <c r="LXH63" s="35"/>
      <c r="LXI63" s="35"/>
      <c r="LXJ63" s="35"/>
      <c r="LXK63" s="35"/>
      <c r="LXL63" s="35"/>
      <c r="LXM63" s="35"/>
      <c r="LXN63" s="35"/>
      <c r="LXO63" s="35"/>
      <c r="LXP63" s="35"/>
      <c r="LXQ63" s="35"/>
      <c r="LXR63" s="35"/>
      <c r="LXS63" s="35"/>
      <c r="LXT63" s="35"/>
      <c r="LXU63" s="35"/>
      <c r="LXV63" s="35"/>
      <c r="LXW63" s="35"/>
      <c r="LXX63" s="35"/>
      <c r="LXY63" s="35"/>
      <c r="LXZ63" s="35"/>
      <c r="LYA63" s="35"/>
      <c r="LYB63" s="35"/>
      <c r="LYC63" s="35"/>
      <c r="LYD63" s="35"/>
      <c r="LYE63" s="35"/>
      <c r="LYF63" s="35"/>
      <c r="LYG63" s="35"/>
      <c r="LYH63" s="35"/>
      <c r="LYI63" s="35"/>
      <c r="LYJ63" s="35"/>
      <c r="LYK63" s="35"/>
      <c r="LYL63" s="35"/>
      <c r="LYM63" s="35"/>
      <c r="LYN63" s="35"/>
      <c r="LYO63" s="35"/>
      <c r="LYP63" s="35"/>
      <c r="LYQ63" s="35"/>
      <c r="LYR63" s="35"/>
      <c r="LYS63" s="35"/>
      <c r="LYT63" s="35"/>
      <c r="LYU63" s="35"/>
      <c r="LYV63" s="35"/>
      <c r="LYW63" s="35"/>
      <c r="LYX63" s="35"/>
      <c r="LYY63" s="35"/>
      <c r="LYZ63" s="35"/>
      <c r="LZA63" s="35"/>
      <c r="LZB63" s="35"/>
      <c r="LZC63" s="35"/>
      <c r="LZD63" s="35"/>
      <c r="LZE63" s="35"/>
      <c r="LZF63" s="35"/>
      <c r="LZG63" s="35"/>
      <c r="LZH63" s="35"/>
      <c r="LZI63" s="35"/>
      <c r="LZJ63" s="35"/>
      <c r="LZK63" s="35"/>
      <c r="LZL63" s="35"/>
      <c r="LZM63" s="35"/>
      <c r="LZN63" s="35"/>
      <c r="LZO63" s="35"/>
      <c r="LZP63" s="35"/>
      <c r="LZQ63" s="35"/>
      <c r="LZR63" s="35"/>
      <c r="LZS63" s="35"/>
      <c r="LZT63" s="35"/>
      <c r="LZU63" s="35"/>
      <c r="LZV63" s="35"/>
      <c r="LZW63" s="35"/>
      <c r="LZX63" s="35"/>
      <c r="LZY63" s="35"/>
      <c r="LZZ63" s="35"/>
      <c r="MAA63" s="35"/>
      <c r="MAB63" s="35"/>
      <c r="MAC63" s="35"/>
      <c r="MAD63" s="35"/>
      <c r="MAE63" s="35"/>
      <c r="MAF63" s="35"/>
      <c r="MAG63" s="35"/>
      <c r="MAH63" s="35"/>
      <c r="MAI63" s="35"/>
      <c r="MAJ63" s="35"/>
      <c r="MAK63" s="35"/>
      <c r="MAL63" s="35"/>
      <c r="MAM63" s="35"/>
      <c r="MAN63" s="35"/>
      <c r="MAO63" s="35"/>
      <c r="MAP63" s="35"/>
      <c r="MAQ63" s="35"/>
      <c r="MAR63" s="35"/>
      <c r="MAS63" s="35"/>
      <c r="MAT63" s="35"/>
      <c r="MAU63" s="35"/>
      <c r="MAV63" s="35"/>
      <c r="MAW63" s="35"/>
      <c r="MAX63" s="35"/>
      <c r="MAY63" s="35"/>
      <c r="MAZ63" s="35"/>
      <c r="MBA63" s="35"/>
      <c r="MBB63" s="35"/>
      <c r="MBC63" s="35"/>
      <c r="MBD63" s="35"/>
      <c r="MBE63" s="35"/>
      <c r="MBF63" s="35"/>
      <c r="MBG63" s="35"/>
      <c r="MBH63" s="35"/>
      <c r="MBI63" s="35"/>
      <c r="MBJ63" s="35"/>
      <c r="MBK63" s="35"/>
      <c r="MBL63" s="35"/>
      <c r="MBM63" s="35"/>
      <c r="MBN63" s="35"/>
      <c r="MBO63" s="35"/>
      <c r="MBP63" s="35"/>
      <c r="MBQ63" s="35"/>
      <c r="MBR63" s="35"/>
      <c r="MBS63" s="35"/>
      <c r="MBT63" s="35"/>
      <c r="MBU63" s="35"/>
      <c r="MBV63" s="35"/>
      <c r="MBW63" s="35"/>
      <c r="MBX63" s="35"/>
      <c r="MBY63" s="35"/>
      <c r="MBZ63" s="35"/>
      <c r="MCA63" s="35"/>
      <c r="MCB63" s="35"/>
      <c r="MCC63" s="35"/>
      <c r="MCD63" s="35"/>
      <c r="MCE63" s="35"/>
      <c r="MCF63" s="35"/>
      <c r="MCG63" s="35"/>
      <c r="MCH63" s="35"/>
      <c r="MCI63" s="35"/>
      <c r="MCJ63" s="35"/>
      <c r="MCK63" s="35"/>
      <c r="MCL63" s="35"/>
      <c r="MCM63" s="35"/>
      <c r="MCN63" s="35"/>
      <c r="MCO63" s="35"/>
      <c r="MCP63" s="35"/>
      <c r="MCQ63" s="35"/>
      <c r="MCR63" s="35"/>
      <c r="MCS63" s="35"/>
      <c r="MCT63" s="35"/>
      <c r="MCU63" s="35"/>
      <c r="MCV63" s="35"/>
      <c r="MCW63" s="35"/>
      <c r="MCX63" s="35"/>
      <c r="MCY63" s="35"/>
      <c r="MCZ63" s="35"/>
      <c r="MDA63" s="35"/>
      <c r="MDB63" s="35"/>
      <c r="MDC63" s="35"/>
      <c r="MDD63" s="35"/>
      <c r="MDE63" s="35"/>
      <c r="MDF63" s="35"/>
      <c r="MDG63" s="35"/>
      <c r="MDH63" s="35"/>
      <c r="MDI63" s="35"/>
      <c r="MDJ63" s="35"/>
      <c r="MDK63" s="35"/>
      <c r="MDL63" s="35"/>
      <c r="MDM63" s="35"/>
      <c r="MDN63" s="35"/>
      <c r="MDO63" s="35"/>
      <c r="MDP63" s="35"/>
      <c r="MDQ63" s="35"/>
      <c r="MDR63" s="35"/>
      <c r="MDS63" s="35"/>
      <c r="MDT63" s="35"/>
      <c r="MDU63" s="35"/>
      <c r="MDV63" s="35"/>
      <c r="MDW63" s="35"/>
      <c r="MDX63" s="35"/>
      <c r="MDY63" s="35"/>
      <c r="MDZ63" s="35"/>
      <c r="MEA63" s="35"/>
      <c r="MEB63" s="35"/>
      <c r="MEC63" s="35"/>
      <c r="MED63" s="35"/>
      <c r="MEE63" s="35"/>
      <c r="MEF63" s="35"/>
      <c r="MEG63" s="35"/>
      <c r="MEH63" s="35"/>
      <c r="MEI63" s="35"/>
      <c r="MEJ63" s="35"/>
      <c r="MEK63" s="35"/>
      <c r="MEL63" s="35"/>
      <c r="MEM63" s="35"/>
      <c r="MEN63" s="35"/>
      <c r="MEO63" s="35"/>
      <c r="MEP63" s="35"/>
      <c r="MEQ63" s="35"/>
      <c r="MER63" s="35"/>
      <c r="MES63" s="35"/>
      <c r="MET63" s="35"/>
      <c r="MEU63" s="35"/>
      <c r="MEV63" s="35"/>
      <c r="MEW63" s="35"/>
      <c r="MEX63" s="35"/>
      <c r="MEY63" s="35"/>
      <c r="MEZ63" s="35"/>
      <c r="MFA63" s="35"/>
      <c r="MFB63" s="35"/>
      <c r="MFC63" s="35"/>
      <c r="MFD63" s="35"/>
      <c r="MFE63" s="35"/>
      <c r="MFF63" s="35"/>
      <c r="MFG63" s="35"/>
      <c r="MFH63" s="35"/>
      <c r="MFI63" s="35"/>
      <c r="MFJ63" s="35"/>
      <c r="MFK63" s="35"/>
      <c r="MFL63" s="35"/>
      <c r="MFM63" s="35"/>
      <c r="MFN63" s="35"/>
      <c r="MFO63" s="35"/>
      <c r="MFP63" s="35"/>
      <c r="MFQ63" s="35"/>
      <c r="MFR63" s="35"/>
      <c r="MFS63" s="35"/>
      <c r="MFT63" s="35"/>
      <c r="MFU63" s="35"/>
      <c r="MFV63" s="35"/>
      <c r="MFW63" s="35"/>
      <c r="MFX63" s="35"/>
      <c r="MFY63" s="35"/>
      <c r="MFZ63" s="35"/>
      <c r="MGA63" s="35"/>
      <c r="MGB63" s="35"/>
      <c r="MGC63" s="35"/>
      <c r="MGD63" s="35"/>
      <c r="MGE63" s="35"/>
      <c r="MGF63" s="35"/>
      <c r="MGG63" s="35"/>
      <c r="MGH63" s="35"/>
      <c r="MGI63" s="35"/>
      <c r="MGJ63" s="35"/>
      <c r="MGK63" s="35"/>
      <c r="MGL63" s="35"/>
      <c r="MGM63" s="35"/>
      <c r="MGN63" s="35"/>
      <c r="MGO63" s="35"/>
      <c r="MGP63" s="35"/>
      <c r="MGQ63" s="35"/>
      <c r="MGR63" s="35"/>
      <c r="MGS63" s="35"/>
      <c r="MGT63" s="35"/>
      <c r="MGU63" s="35"/>
      <c r="MGV63" s="35"/>
      <c r="MGW63" s="35"/>
      <c r="MGX63" s="35"/>
      <c r="MGY63" s="35"/>
      <c r="MGZ63" s="35"/>
      <c r="MHA63" s="35"/>
      <c r="MHB63" s="35"/>
      <c r="MHC63" s="35"/>
      <c r="MHD63" s="35"/>
      <c r="MHE63" s="35"/>
      <c r="MHF63" s="35"/>
      <c r="MHG63" s="35"/>
      <c r="MHH63" s="35"/>
      <c r="MHI63" s="35"/>
      <c r="MHJ63" s="35"/>
      <c r="MHK63" s="35"/>
      <c r="MHL63" s="35"/>
      <c r="MHM63" s="35"/>
      <c r="MHN63" s="35"/>
      <c r="MHO63" s="35"/>
      <c r="MHP63" s="35"/>
      <c r="MHQ63" s="35"/>
      <c r="MHR63" s="35"/>
      <c r="MHS63" s="35"/>
      <c r="MHT63" s="35"/>
      <c r="MHU63" s="35"/>
      <c r="MHV63" s="35"/>
      <c r="MHW63" s="35"/>
      <c r="MHX63" s="35"/>
      <c r="MHY63" s="35"/>
      <c r="MHZ63" s="35"/>
      <c r="MIA63" s="35"/>
      <c r="MIB63" s="35"/>
      <c r="MIC63" s="35"/>
      <c r="MID63" s="35"/>
      <c r="MIE63" s="35"/>
      <c r="MIF63" s="35"/>
      <c r="MIG63" s="35"/>
      <c r="MIH63" s="35"/>
      <c r="MII63" s="35"/>
      <c r="MIJ63" s="35"/>
      <c r="MIK63" s="35"/>
      <c r="MIL63" s="35"/>
      <c r="MIM63" s="35"/>
      <c r="MIN63" s="35"/>
      <c r="MIO63" s="35"/>
      <c r="MIP63" s="35"/>
      <c r="MIQ63" s="35"/>
      <c r="MIR63" s="35"/>
      <c r="MIS63" s="35"/>
      <c r="MIT63" s="35"/>
      <c r="MIU63" s="35"/>
      <c r="MIV63" s="35"/>
      <c r="MIW63" s="35"/>
      <c r="MIX63" s="35"/>
      <c r="MIY63" s="35"/>
      <c r="MIZ63" s="35"/>
      <c r="MJA63" s="35"/>
      <c r="MJB63" s="35"/>
      <c r="MJC63" s="35"/>
      <c r="MJD63" s="35"/>
      <c r="MJE63" s="35"/>
      <c r="MJF63" s="35"/>
      <c r="MJG63" s="35"/>
      <c r="MJH63" s="35"/>
      <c r="MJI63" s="35"/>
      <c r="MJJ63" s="35"/>
      <c r="MJK63" s="35"/>
      <c r="MJL63" s="35"/>
      <c r="MJM63" s="35"/>
      <c r="MJN63" s="35"/>
      <c r="MJO63" s="35"/>
      <c r="MJP63" s="35"/>
      <c r="MJQ63" s="35"/>
      <c r="MJR63" s="35"/>
      <c r="MJS63" s="35"/>
      <c r="MJT63" s="35"/>
      <c r="MJU63" s="35"/>
      <c r="MJV63" s="35"/>
      <c r="MJW63" s="35"/>
      <c r="MJX63" s="35"/>
      <c r="MJY63" s="35"/>
      <c r="MJZ63" s="35"/>
      <c r="MKA63" s="35"/>
      <c r="MKB63" s="35"/>
      <c r="MKC63" s="35"/>
      <c r="MKD63" s="35"/>
      <c r="MKE63" s="35"/>
      <c r="MKF63" s="35"/>
      <c r="MKG63" s="35"/>
      <c r="MKH63" s="35"/>
      <c r="MKI63" s="35"/>
      <c r="MKJ63" s="35"/>
      <c r="MKK63" s="35"/>
      <c r="MKL63" s="35"/>
      <c r="MKM63" s="35"/>
      <c r="MKN63" s="35"/>
      <c r="MKO63" s="35"/>
      <c r="MKP63" s="35"/>
      <c r="MKQ63" s="35"/>
      <c r="MKR63" s="35"/>
      <c r="MKS63" s="35"/>
      <c r="MKT63" s="35"/>
      <c r="MKU63" s="35"/>
      <c r="MKV63" s="35"/>
      <c r="MKW63" s="35"/>
      <c r="MKX63" s="35"/>
      <c r="MKY63" s="35"/>
      <c r="MKZ63" s="35"/>
      <c r="MLA63" s="35"/>
      <c r="MLB63" s="35"/>
      <c r="MLC63" s="35"/>
      <c r="MLD63" s="35"/>
      <c r="MLE63" s="35"/>
      <c r="MLF63" s="35"/>
      <c r="MLG63" s="35"/>
      <c r="MLH63" s="35"/>
      <c r="MLI63" s="35"/>
      <c r="MLJ63" s="35"/>
      <c r="MLK63" s="35"/>
      <c r="MLL63" s="35"/>
      <c r="MLM63" s="35"/>
      <c r="MLN63" s="35"/>
      <c r="MLO63" s="35"/>
      <c r="MLP63" s="35"/>
      <c r="MLQ63" s="35"/>
      <c r="MLR63" s="35"/>
      <c r="MLS63" s="35"/>
      <c r="MLT63" s="35"/>
      <c r="MLU63" s="35"/>
      <c r="MLV63" s="35"/>
      <c r="MLW63" s="35"/>
      <c r="MLX63" s="35"/>
      <c r="MLY63" s="35"/>
      <c r="MLZ63" s="35"/>
      <c r="MMA63" s="35"/>
      <c r="MMB63" s="35"/>
      <c r="MMC63" s="35"/>
      <c r="MMD63" s="35"/>
      <c r="MME63" s="35"/>
      <c r="MMF63" s="35"/>
      <c r="MMG63" s="35"/>
      <c r="MMH63" s="35"/>
      <c r="MMI63" s="35"/>
      <c r="MMJ63" s="35"/>
      <c r="MMK63" s="35"/>
      <c r="MML63" s="35"/>
      <c r="MMM63" s="35"/>
      <c r="MMN63" s="35"/>
      <c r="MMO63" s="35"/>
      <c r="MMP63" s="35"/>
      <c r="MMQ63" s="35"/>
      <c r="MMR63" s="35"/>
      <c r="MMS63" s="35"/>
      <c r="MMT63" s="35"/>
      <c r="MMU63" s="35"/>
      <c r="MMV63" s="35"/>
      <c r="MMW63" s="35"/>
      <c r="MMX63" s="35"/>
      <c r="MMY63" s="35"/>
      <c r="MMZ63" s="35"/>
      <c r="MNA63" s="35"/>
      <c r="MNB63" s="35"/>
      <c r="MNC63" s="35"/>
      <c r="MND63" s="35"/>
      <c r="MNE63" s="35"/>
      <c r="MNF63" s="35"/>
      <c r="MNG63" s="35"/>
      <c r="MNH63" s="35"/>
      <c r="MNI63" s="35"/>
      <c r="MNJ63" s="35"/>
      <c r="MNK63" s="35"/>
      <c r="MNL63" s="35"/>
      <c r="MNM63" s="35"/>
      <c r="MNN63" s="35"/>
      <c r="MNO63" s="35"/>
      <c r="MNP63" s="35"/>
      <c r="MNQ63" s="35"/>
      <c r="MNR63" s="35"/>
      <c r="MNS63" s="35"/>
      <c r="MNT63" s="35"/>
      <c r="MNU63" s="35"/>
      <c r="MNV63" s="35"/>
      <c r="MNW63" s="35"/>
      <c r="MNX63" s="35"/>
      <c r="MNY63" s="35"/>
      <c r="MNZ63" s="35"/>
      <c r="MOA63" s="35"/>
      <c r="MOB63" s="35"/>
      <c r="MOC63" s="35"/>
      <c r="MOD63" s="35"/>
      <c r="MOE63" s="35"/>
      <c r="MOF63" s="35"/>
      <c r="MOG63" s="35"/>
      <c r="MOH63" s="35"/>
      <c r="MOI63" s="35"/>
      <c r="MOJ63" s="35"/>
      <c r="MOK63" s="35"/>
      <c r="MOL63" s="35"/>
      <c r="MOM63" s="35"/>
      <c r="MON63" s="35"/>
      <c r="MOO63" s="35"/>
      <c r="MOP63" s="35"/>
      <c r="MOQ63" s="35"/>
      <c r="MOR63" s="35"/>
      <c r="MOS63" s="35"/>
      <c r="MOT63" s="35"/>
      <c r="MOU63" s="35"/>
      <c r="MOV63" s="35"/>
      <c r="MOW63" s="35"/>
      <c r="MOX63" s="35"/>
      <c r="MOY63" s="35"/>
      <c r="MOZ63" s="35"/>
      <c r="MPA63" s="35"/>
      <c r="MPB63" s="35"/>
      <c r="MPC63" s="35"/>
      <c r="MPD63" s="35"/>
      <c r="MPE63" s="35"/>
      <c r="MPF63" s="35"/>
      <c r="MPG63" s="35"/>
      <c r="MPH63" s="35"/>
      <c r="MPI63" s="35"/>
      <c r="MPJ63" s="35"/>
      <c r="MPK63" s="35"/>
      <c r="MPL63" s="35"/>
      <c r="MPM63" s="35"/>
      <c r="MPN63" s="35"/>
      <c r="MPO63" s="35"/>
      <c r="MPP63" s="35"/>
      <c r="MPQ63" s="35"/>
      <c r="MPR63" s="35"/>
      <c r="MPS63" s="35"/>
      <c r="MPT63" s="35"/>
      <c r="MPU63" s="35"/>
      <c r="MPV63" s="35"/>
      <c r="MPW63" s="35"/>
      <c r="MPX63" s="35"/>
      <c r="MPY63" s="35"/>
      <c r="MPZ63" s="35"/>
      <c r="MQA63" s="35"/>
      <c r="MQB63" s="35"/>
      <c r="MQC63" s="35"/>
      <c r="MQD63" s="35"/>
      <c r="MQE63" s="35"/>
      <c r="MQF63" s="35"/>
      <c r="MQG63" s="35"/>
      <c r="MQH63" s="35"/>
      <c r="MQI63" s="35"/>
      <c r="MQJ63" s="35"/>
      <c r="MQK63" s="35"/>
      <c r="MQL63" s="35"/>
      <c r="MQM63" s="35"/>
      <c r="MQN63" s="35"/>
      <c r="MQO63" s="35"/>
      <c r="MQP63" s="35"/>
      <c r="MQQ63" s="35"/>
      <c r="MQR63" s="35"/>
      <c r="MQS63" s="35"/>
      <c r="MQT63" s="35"/>
      <c r="MQU63" s="35"/>
      <c r="MQV63" s="35"/>
      <c r="MQW63" s="35"/>
      <c r="MQX63" s="35"/>
      <c r="MQY63" s="35"/>
      <c r="MQZ63" s="35"/>
      <c r="MRA63" s="35"/>
      <c r="MRB63" s="35"/>
      <c r="MRC63" s="35"/>
      <c r="MRD63" s="35"/>
      <c r="MRE63" s="35"/>
      <c r="MRF63" s="35"/>
      <c r="MRG63" s="35"/>
      <c r="MRH63" s="35"/>
      <c r="MRI63" s="35"/>
      <c r="MRJ63" s="35"/>
      <c r="MRK63" s="35"/>
      <c r="MRL63" s="35"/>
      <c r="MRM63" s="35"/>
      <c r="MRN63" s="35"/>
      <c r="MRO63" s="35"/>
      <c r="MRP63" s="35"/>
      <c r="MRQ63" s="35"/>
      <c r="MRR63" s="35"/>
      <c r="MRS63" s="35"/>
      <c r="MRT63" s="35"/>
      <c r="MRU63" s="35"/>
      <c r="MRV63" s="35"/>
      <c r="MRW63" s="35"/>
      <c r="MRX63" s="35"/>
      <c r="MRY63" s="35"/>
      <c r="MRZ63" s="35"/>
      <c r="MSA63" s="35"/>
      <c r="MSB63" s="35"/>
      <c r="MSC63" s="35"/>
      <c r="MSD63" s="35"/>
      <c r="MSE63" s="35"/>
      <c r="MSF63" s="35"/>
      <c r="MSG63" s="35"/>
      <c r="MSH63" s="35"/>
      <c r="MSI63" s="35"/>
      <c r="MSJ63" s="35"/>
      <c r="MSK63" s="35"/>
      <c r="MSL63" s="35"/>
      <c r="MSM63" s="35"/>
      <c r="MSN63" s="35"/>
      <c r="MSO63" s="35"/>
      <c r="MSP63" s="35"/>
      <c r="MSQ63" s="35"/>
      <c r="MSR63" s="35"/>
      <c r="MSS63" s="35"/>
      <c r="MST63" s="35"/>
      <c r="MSU63" s="35"/>
      <c r="MSV63" s="35"/>
      <c r="MSW63" s="35"/>
      <c r="MSX63" s="35"/>
      <c r="MSY63" s="35"/>
      <c r="MSZ63" s="35"/>
      <c r="MTA63" s="35"/>
      <c r="MTB63" s="35"/>
      <c r="MTC63" s="35"/>
      <c r="MTD63" s="35"/>
      <c r="MTE63" s="35"/>
      <c r="MTF63" s="35"/>
      <c r="MTG63" s="35"/>
      <c r="MTH63" s="35"/>
      <c r="MTI63" s="35"/>
      <c r="MTJ63" s="35"/>
      <c r="MTK63" s="35"/>
      <c r="MTL63" s="35"/>
      <c r="MTM63" s="35"/>
      <c r="MTN63" s="35"/>
      <c r="MTO63" s="35"/>
      <c r="MTP63" s="35"/>
      <c r="MTQ63" s="35"/>
      <c r="MTR63" s="35"/>
      <c r="MTS63" s="35"/>
      <c r="MTT63" s="35"/>
      <c r="MTU63" s="35"/>
      <c r="MTV63" s="35"/>
      <c r="MTW63" s="35"/>
      <c r="MTX63" s="35"/>
      <c r="MTY63" s="35"/>
      <c r="MTZ63" s="35"/>
      <c r="MUA63" s="35"/>
      <c r="MUB63" s="35"/>
      <c r="MUC63" s="35"/>
      <c r="MUD63" s="35"/>
      <c r="MUE63" s="35"/>
      <c r="MUF63" s="35"/>
      <c r="MUG63" s="35"/>
      <c r="MUH63" s="35"/>
      <c r="MUI63" s="35"/>
      <c r="MUJ63" s="35"/>
      <c r="MUK63" s="35"/>
      <c r="MUL63" s="35"/>
      <c r="MUM63" s="35"/>
      <c r="MUN63" s="35"/>
      <c r="MUO63" s="35"/>
      <c r="MUP63" s="35"/>
      <c r="MUQ63" s="35"/>
      <c r="MUR63" s="35"/>
      <c r="MUS63" s="35"/>
      <c r="MUT63" s="35"/>
      <c r="MUU63" s="35"/>
      <c r="MUV63" s="35"/>
      <c r="MUW63" s="35"/>
      <c r="MUX63" s="35"/>
      <c r="MUY63" s="35"/>
      <c r="MUZ63" s="35"/>
      <c r="MVA63" s="35"/>
      <c r="MVB63" s="35"/>
      <c r="MVC63" s="35"/>
      <c r="MVD63" s="35"/>
      <c r="MVE63" s="35"/>
      <c r="MVF63" s="35"/>
      <c r="MVG63" s="35"/>
      <c r="MVH63" s="35"/>
      <c r="MVI63" s="35"/>
      <c r="MVJ63" s="35"/>
      <c r="MVK63" s="35"/>
      <c r="MVL63" s="35"/>
      <c r="MVM63" s="35"/>
      <c r="MVN63" s="35"/>
      <c r="MVO63" s="35"/>
      <c r="MVP63" s="35"/>
      <c r="MVQ63" s="35"/>
      <c r="MVR63" s="35"/>
      <c r="MVS63" s="35"/>
      <c r="MVT63" s="35"/>
      <c r="MVU63" s="35"/>
      <c r="MVV63" s="35"/>
      <c r="MVW63" s="35"/>
      <c r="MVX63" s="35"/>
      <c r="MVY63" s="35"/>
      <c r="MVZ63" s="35"/>
      <c r="MWA63" s="35"/>
      <c r="MWB63" s="35"/>
      <c r="MWC63" s="35"/>
      <c r="MWD63" s="35"/>
      <c r="MWE63" s="35"/>
      <c r="MWF63" s="35"/>
      <c r="MWG63" s="35"/>
      <c r="MWH63" s="35"/>
      <c r="MWI63" s="35"/>
      <c r="MWJ63" s="35"/>
      <c r="MWK63" s="35"/>
      <c r="MWL63" s="35"/>
      <c r="MWM63" s="35"/>
      <c r="MWN63" s="35"/>
      <c r="MWO63" s="35"/>
      <c r="MWP63" s="35"/>
      <c r="MWQ63" s="35"/>
      <c r="MWR63" s="35"/>
      <c r="MWS63" s="35"/>
      <c r="MWT63" s="35"/>
      <c r="MWU63" s="35"/>
      <c r="MWV63" s="35"/>
      <c r="MWW63" s="35"/>
      <c r="MWX63" s="35"/>
      <c r="MWY63" s="35"/>
      <c r="MWZ63" s="35"/>
      <c r="MXA63" s="35"/>
      <c r="MXB63" s="35"/>
      <c r="MXC63" s="35"/>
      <c r="MXD63" s="35"/>
      <c r="MXE63" s="35"/>
      <c r="MXF63" s="35"/>
      <c r="MXG63" s="35"/>
      <c r="MXH63" s="35"/>
      <c r="MXI63" s="35"/>
      <c r="MXJ63" s="35"/>
      <c r="MXK63" s="35"/>
      <c r="MXL63" s="35"/>
      <c r="MXM63" s="35"/>
      <c r="MXN63" s="35"/>
      <c r="MXO63" s="35"/>
      <c r="MXP63" s="35"/>
      <c r="MXQ63" s="35"/>
      <c r="MXR63" s="35"/>
      <c r="MXS63" s="35"/>
      <c r="MXT63" s="35"/>
      <c r="MXU63" s="35"/>
      <c r="MXV63" s="35"/>
      <c r="MXW63" s="35"/>
      <c r="MXX63" s="35"/>
      <c r="MXY63" s="35"/>
      <c r="MXZ63" s="35"/>
      <c r="MYA63" s="35"/>
      <c r="MYB63" s="35"/>
      <c r="MYC63" s="35"/>
      <c r="MYD63" s="35"/>
      <c r="MYE63" s="35"/>
      <c r="MYF63" s="35"/>
      <c r="MYG63" s="35"/>
      <c r="MYH63" s="35"/>
      <c r="MYI63" s="35"/>
      <c r="MYJ63" s="35"/>
      <c r="MYK63" s="35"/>
      <c r="MYL63" s="35"/>
      <c r="MYM63" s="35"/>
      <c r="MYN63" s="35"/>
      <c r="MYO63" s="35"/>
      <c r="MYP63" s="35"/>
      <c r="MYQ63" s="35"/>
      <c r="MYR63" s="35"/>
      <c r="MYS63" s="35"/>
      <c r="MYT63" s="35"/>
      <c r="MYU63" s="35"/>
      <c r="MYV63" s="35"/>
      <c r="MYW63" s="35"/>
      <c r="MYX63" s="35"/>
      <c r="MYY63" s="35"/>
      <c r="MYZ63" s="35"/>
      <c r="MZA63" s="35"/>
      <c r="MZB63" s="35"/>
      <c r="MZC63" s="35"/>
      <c r="MZD63" s="35"/>
      <c r="MZE63" s="35"/>
      <c r="MZF63" s="35"/>
      <c r="MZG63" s="35"/>
      <c r="MZH63" s="35"/>
      <c r="MZI63" s="35"/>
      <c r="MZJ63" s="35"/>
      <c r="MZK63" s="35"/>
      <c r="MZL63" s="35"/>
      <c r="MZM63" s="35"/>
      <c r="MZN63" s="35"/>
      <c r="MZO63" s="35"/>
      <c r="MZP63" s="35"/>
      <c r="MZQ63" s="35"/>
      <c r="MZR63" s="35"/>
      <c r="MZS63" s="35"/>
      <c r="MZT63" s="35"/>
      <c r="MZU63" s="35"/>
      <c r="MZV63" s="35"/>
      <c r="MZW63" s="35"/>
      <c r="MZX63" s="35"/>
      <c r="MZY63" s="35"/>
      <c r="MZZ63" s="35"/>
      <c r="NAA63" s="35"/>
      <c r="NAB63" s="35"/>
      <c r="NAC63" s="35"/>
      <c r="NAD63" s="35"/>
      <c r="NAE63" s="35"/>
      <c r="NAF63" s="35"/>
      <c r="NAG63" s="35"/>
      <c r="NAH63" s="35"/>
      <c r="NAI63" s="35"/>
      <c r="NAJ63" s="35"/>
      <c r="NAK63" s="35"/>
      <c r="NAL63" s="35"/>
      <c r="NAM63" s="35"/>
      <c r="NAN63" s="35"/>
      <c r="NAO63" s="35"/>
      <c r="NAP63" s="35"/>
      <c r="NAQ63" s="35"/>
      <c r="NAR63" s="35"/>
      <c r="NAS63" s="35"/>
      <c r="NAT63" s="35"/>
      <c r="NAU63" s="35"/>
      <c r="NAV63" s="35"/>
      <c r="NAW63" s="35"/>
      <c r="NAX63" s="35"/>
      <c r="NAY63" s="35"/>
      <c r="NAZ63" s="35"/>
      <c r="NBA63" s="35"/>
      <c r="NBB63" s="35"/>
      <c r="NBC63" s="35"/>
      <c r="NBD63" s="35"/>
      <c r="NBE63" s="35"/>
      <c r="NBF63" s="35"/>
      <c r="NBG63" s="35"/>
      <c r="NBH63" s="35"/>
      <c r="NBI63" s="35"/>
      <c r="NBJ63" s="35"/>
      <c r="NBK63" s="35"/>
      <c r="NBL63" s="35"/>
      <c r="NBM63" s="35"/>
      <c r="NBN63" s="35"/>
      <c r="NBO63" s="35"/>
      <c r="NBP63" s="35"/>
      <c r="NBQ63" s="35"/>
      <c r="NBR63" s="35"/>
      <c r="NBS63" s="35"/>
      <c r="NBT63" s="35"/>
      <c r="NBU63" s="35"/>
      <c r="NBV63" s="35"/>
      <c r="NBW63" s="35"/>
      <c r="NBX63" s="35"/>
      <c r="NBY63" s="35"/>
      <c r="NBZ63" s="35"/>
      <c r="NCA63" s="35"/>
      <c r="NCB63" s="35"/>
      <c r="NCC63" s="35"/>
      <c r="NCD63" s="35"/>
      <c r="NCE63" s="35"/>
      <c r="NCF63" s="35"/>
      <c r="NCG63" s="35"/>
      <c r="NCH63" s="35"/>
      <c r="NCI63" s="35"/>
      <c r="NCJ63" s="35"/>
      <c r="NCK63" s="35"/>
      <c r="NCL63" s="35"/>
      <c r="NCM63" s="35"/>
      <c r="NCN63" s="35"/>
      <c r="NCO63" s="35"/>
      <c r="NCP63" s="35"/>
      <c r="NCQ63" s="35"/>
      <c r="NCR63" s="35"/>
      <c r="NCS63" s="35"/>
      <c r="NCT63" s="35"/>
      <c r="NCU63" s="35"/>
      <c r="NCV63" s="35"/>
      <c r="NCW63" s="35"/>
      <c r="NCX63" s="35"/>
      <c r="NCY63" s="35"/>
      <c r="NCZ63" s="35"/>
      <c r="NDA63" s="35"/>
      <c r="NDB63" s="35"/>
      <c r="NDC63" s="35"/>
      <c r="NDD63" s="35"/>
      <c r="NDE63" s="35"/>
      <c r="NDF63" s="35"/>
      <c r="NDG63" s="35"/>
      <c r="NDH63" s="35"/>
      <c r="NDI63" s="35"/>
      <c r="NDJ63" s="35"/>
      <c r="NDK63" s="35"/>
      <c r="NDL63" s="35"/>
      <c r="NDM63" s="35"/>
      <c r="NDN63" s="35"/>
      <c r="NDO63" s="35"/>
      <c r="NDP63" s="35"/>
      <c r="NDQ63" s="35"/>
      <c r="NDR63" s="35"/>
      <c r="NDS63" s="35"/>
      <c r="NDT63" s="35"/>
      <c r="NDU63" s="35"/>
      <c r="NDV63" s="35"/>
      <c r="NDW63" s="35"/>
      <c r="NDX63" s="35"/>
      <c r="NDY63" s="35"/>
      <c r="NDZ63" s="35"/>
      <c r="NEA63" s="35"/>
      <c r="NEB63" s="35"/>
      <c r="NEC63" s="35"/>
      <c r="NED63" s="35"/>
      <c r="NEE63" s="35"/>
      <c r="NEF63" s="35"/>
      <c r="NEG63" s="35"/>
      <c r="NEH63" s="35"/>
      <c r="NEI63" s="35"/>
      <c r="NEJ63" s="35"/>
      <c r="NEK63" s="35"/>
      <c r="NEL63" s="35"/>
      <c r="NEM63" s="35"/>
      <c r="NEN63" s="35"/>
      <c r="NEO63" s="35"/>
      <c r="NEP63" s="35"/>
      <c r="NEQ63" s="35"/>
      <c r="NER63" s="35"/>
      <c r="NES63" s="35"/>
      <c r="NET63" s="35"/>
      <c r="NEU63" s="35"/>
      <c r="NEV63" s="35"/>
      <c r="NEW63" s="35"/>
      <c r="NEX63" s="35"/>
      <c r="NEY63" s="35"/>
      <c r="NEZ63" s="35"/>
      <c r="NFA63" s="35"/>
      <c r="NFB63" s="35"/>
      <c r="NFC63" s="35"/>
      <c r="NFD63" s="35"/>
      <c r="NFE63" s="35"/>
      <c r="NFF63" s="35"/>
      <c r="NFG63" s="35"/>
      <c r="NFH63" s="35"/>
      <c r="NFI63" s="35"/>
      <c r="NFJ63" s="35"/>
      <c r="NFK63" s="35"/>
      <c r="NFL63" s="35"/>
      <c r="NFM63" s="35"/>
      <c r="NFN63" s="35"/>
      <c r="NFO63" s="35"/>
      <c r="NFP63" s="35"/>
      <c r="NFQ63" s="35"/>
      <c r="NFR63" s="35"/>
      <c r="NFS63" s="35"/>
      <c r="NFT63" s="35"/>
      <c r="NFU63" s="35"/>
      <c r="NFV63" s="35"/>
      <c r="NFW63" s="35"/>
      <c r="NFX63" s="35"/>
      <c r="NFY63" s="35"/>
      <c r="NFZ63" s="35"/>
      <c r="NGA63" s="35"/>
      <c r="NGB63" s="35"/>
      <c r="NGC63" s="35"/>
      <c r="NGD63" s="35"/>
      <c r="NGE63" s="35"/>
      <c r="NGF63" s="35"/>
      <c r="NGG63" s="35"/>
      <c r="NGH63" s="35"/>
      <c r="NGI63" s="35"/>
      <c r="NGJ63" s="35"/>
      <c r="NGK63" s="35"/>
      <c r="NGL63" s="35"/>
      <c r="NGM63" s="35"/>
      <c r="NGN63" s="35"/>
      <c r="NGO63" s="35"/>
      <c r="NGP63" s="35"/>
      <c r="NGQ63" s="35"/>
      <c r="NGR63" s="35"/>
      <c r="NGS63" s="35"/>
      <c r="NGT63" s="35"/>
      <c r="NGU63" s="35"/>
      <c r="NGV63" s="35"/>
      <c r="NGW63" s="35"/>
      <c r="NGX63" s="35"/>
      <c r="NGY63" s="35"/>
      <c r="NGZ63" s="35"/>
      <c r="NHA63" s="35"/>
      <c r="NHB63" s="35"/>
      <c r="NHC63" s="35"/>
      <c r="NHD63" s="35"/>
      <c r="NHE63" s="35"/>
      <c r="NHF63" s="35"/>
      <c r="NHG63" s="35"/>
      <c r="NHH63" s="35"/>
      <c r="NHI63" s="35"/>
      <c r="NHJ63" s="35"/>
      <c r="NHK63" s="35"/>
      <c r="NHL63" s="35"/>
      <c r="NHM63" s="35"/>
      <c r="NHN63" s="35"/>
      <c r="NHO63" s="35"/>
      <c r="NHP63" s="35"/>
      <c r="NHQ63" s="35"/>
      <c r="NHR63" s="35"/>
      <c r="NHS63" s="35"/>
      <c r="NHT63" s="35"/>
      <c r="NHU63" s="35"/>
      <c r="NHV63" s="35"/>
      <c r="NHW63" s="35"/>
      <c r="NHX63" s="35"/>
      <c r="NHY63" s="35"/>
      <c r="NHZ63" s="35"/>
      <c r="NIA63" s="35"/>
      <c r="NIB63" s="35"/>
      <c r="NIC63" s="35"/>
      <c r="NID63" s="35"/>
      <c r="NIE63" s="35"/>
      <c r="NIF63" s="35"/>
      <c r="NIG63" s="35"/>
      <c r="NIH63" s="35"/>
      <c r="NII63" s="35"/>
      <c r="NIJ63" s="35"/>
      <c r="NIK63" s="35"/>
      <c r="NIL63" s="35"/>
      <c r="NIM63" s="35"/>
      <c r="NIN63" s="35"/>
      <c r="NIO63" s="35"/>
      <c r="NIP63" s="35"/>
      <c r="NIQ63" s="35"/>
      <c r="NIR63" s="35"/>
      <c r="NIS63" s="35"/>
      <c r="NIT63" s="35"/>
      <c r="NIU63" s="35"/>
      <c r="NIV63" s="35"/>
      <c r="NIW63" s="35"/>
      <c r="NIX63" s="35"/>
      <c r="NIY63" s="35"/>
      <c r="NIZ63" s="35"/>
      <c r="NJA63" s="35"/>
      <c r="NJB63" s="35"/>
      <c r="NJC63" s="35"/>
      <c r="NJD63" s="35"/>
      <c r="NJE63" s="35"/>
      <c r="NJF63" s="35"/>
      <c r="NJG63" s="35"/>
      <c r="NJH63" s="35"/>
      <c r="NJI63" s="35"/>
      <c r="NJJ63" s="35"/>
      <c r="NJK63" s="35"/>
      <c r="NJL63" s="35"/>
      <c r="NJM63" s="35"/>
      <c r="NJN63" s="35"/>
      <c r="NJO63" s="35"/>
      <c r="NJP63" s="35"/>
      <c r="NJQ63" s="35"/>
      <c r="NJR63" s="35"/>
      <c r="NJS63" s="35"/>
      <c r="NJT63" s="35"/>
      <c r="NJU63" s="35"/>
      <c r="NJV63" s="35"/>
      <c r="NJW63" s="35"/>
      <c r="NJX63" s="35"/>
      <c r="NJY63" s="35"/>
      <c r="NJZ63" s="35"/>
      <c r="NKA63" s="35"/>
      <c r="NKB63" s="35"/>
      <c r="NKC63" s="35"/>
      <c r="NKD63" s="35"/>
      <c r="NKE63" s="35"/>
      <c r="NKF63" s="35"/>
      <c r="NKG63" s="35"/>
      <c r="NKH63" s="35"/>
      <c r="NKI63" s="35"/>
      <c r="NKJ63" s="35"/>
      <c r="NKK63" s="35"/>
      <c r="NKL63" s="35"/>
      <c r="NKM63" s="35"/>
      <c r="NKN63" s="35"/>
      <c r="NKO63" s="35"/>
      <c r="NKP63" s="35"/>
      <c r="NKQ63" s="35"/>
      <c r="NKR63" s="35"/>
      <c r="NKS63" s="35"/>
      <c r="NKT63" s="35"/>
      <c r="NKU63" s="35"/>
      <c r="NKV63" s="35"/>
      <c r="NKW63" s="35"/>
      <c r="NKX63" s="35"/>
      <c r="NKY63" s="35"/>
      <c r="NKZ63" s="35"/>
      <c r="NLA63" s="35"/>
      <c r="NLB63" s="35"/>
      <c r="NLC63" s="35"/>
      <c r="NLD63" s="35"/>
      <c r="NLE63" s="35"/>
      <c r="NLF63" s="35"/>
      <c r="NLG63" s="35"/>
      <c r="NLH63" s="35"/>
      <c r="NLI63" s="35"/>
      <c r="NLJ63" s="35"/>
      <c r="NLK63" s="35"/>
      <c r="NLL63" s="35"/>
      <c r="NLM63" s="35"/>
      <c r="NLN63" s="35"/>
      <c r="NLO63" s="35"/>
      <c r="NLP63" s="35"/>
      <c r="NLQ63" s="35"/>
      <c r="NLR63" s="35"/>
      <c r="NLS63" s="35"/>
      <c r="NLT63" s="35"/>
      <c r="NLU63" s="35"/>
      <c r="NLV63" s="35"/>
      <c r="NLW63" s="35"/>
      <c r="NLX63" s="35"/>
      <c r="NLY63" s="35"/>
      <c r="NLZ63" s="35"/>
      <c r="NMA63" s="35"/>
      <c r="NMB63" s="35"/>
      <c r="NMC63" s="35"/>
      <c r="NMD63" s="35"/>
      <c r="NME63" s="35"/>
      <c r="NMF63" s="35"/>
      <c r="NMG63" s="35"/>
      <c r="NMH63" s="35"/>
      <c r="NMI63" s="35"/>
      <c r="NMJ63" s="35"/>
      <c r="NMK63" s="35"/>
      <c r="NML63" s="35"/>
      <c r="NMM63" s="35"/>
      <c r="NMN63" s="35"/>
      <c r="NMO63" s="35"/>
      <c r="NMP63" s="35"/>
      <c r="NMQ63" s="35"/>
      <c r="NMR63" s="35"/>
      <c r="NMS63" s="35"/>
      <c r="NMT63" s="35"/>
      <c r="NMU63" s="35"/>
      <c r="NMV63" s="35"/>
      <c r="NMW63" s="35"/>
      <c r="NMX63" s="35"/>
      <c r="NMY63" s="35"/>
      <c r="NMZ63" s="35"/>
      <c r="NNA63" s="35"/>
      <c r="NNB63" s="35"/>
      <c r="NNC63" s="35"/>
      <c r="NND63" s="35"/>
      <c r="NNE63" s="35"/>
      <c r="NNF63" s="35"/>
      <c r="NNG63" s="35"/>
      <c r="NNH63" s="35"/>
      <c r="NNI63" s="35"/>
      <c r="NNJ63" s="35"/>
      <c r="NNK63" s="35"/>
      <c r="NNL63" s="35"/>
      <c r="NNM63" s="35"/>
      <c r="NNN63" s="35"/>
      <c r="NNO63" s="35"/>
      <c r="NNP63" s="35"/>
      <c r="NNQ63" s="35"/>
      <c r="NNR63" s="35"/>
      <c r="NNS63" s="35"/>
      <c r="NNT63" s="35"/>
      <c r="NNU63" s="35"/>
      <c r="NNV63" s="35"/>
      <c r="NNW63" s="35"/>
      <c r="NNX63" s="35"/>
      <c r="NNY63" s="35"/>
      <c r="NNZ63" s="35"/>
      <c r="NOA63" s="35"/>
      <c r="NOB63" s="35"/>
      <c r="NOC63" s="35"/>
      <c r="NOD63" s="35"/>
      <c r="NOE63" s="35"/>
      <c r="NOF63" s="35"/>
      <c r="NOG63" s="35"/>
      <c r="NOH63" s="35"/>
      <c r="NOI63" s="35"/>
      <c r="NOJ63" s="35"/>
      <c r="NOK63" s="35"/>
      <c r="NOL63" s="35"/>
      <c r="NOM63" s="35"/>
      <c r="NON63" s="35"/>
      <c r="NOO63" s="35"/>
      <c r="NOP63" s="35"/>
      <c r="NOQ63" s="35"/>
      <c r="NOR63" s="35"/>
      <c r="NOS63" s="35"/>
      <c r="NOT63" s="35"/>
      <c r="NOU63" s="35"/>
      <c r="NOV63" s="35"/>
      <c r="NOW63" s="35"/>
      <c r="NOX63" s="35"/>
      <c r="NOY63" s="35"/>
      <c r="NOZ63" s="35"/>
      <c r="NPA63" s="35"/>
      <c r="NPB63" s="35"/>
      <c r="NPC63" s="35"/>
      <c r="NPD63" s="35"/>
      <c r="NPE63" s="35"/>
      <c r="NPF63" s="35"/>
      <c r="NPG63" s="35"/>
      <c r="NPH63" s="35"/>
      <c r="NPI63" s="35"/>
      <c r="NPJ63" s="35"/>
      <c r="NPK63" s="35"/>
      <c r="NPL63" s="35"/>
      <c r="NPM63" s="35"/>
      <c r="NPN63" s="35"/>
      <c r="NPO63" s="35"/>
      <c r="NPP63" s="35"/>
      <c r="NPQ63" s="35"/>
      <c r="NPR63" s="35"/>
      <c r="NPS63" s="35"/>
      <c r="NPT63" s="35"/>
      <c r="NPU63" s="35"/>
      <c r="NPV63" s="35"/>
      <c r="NPW63" s="35"/>
      <c r="NPX63" s="35"/>
      <c r="NPY63" s="35"/>
      <c r="NPZ63" s="35"/>
      <c r="NQA63" s="35"/>
      <c r="NQB63" s="35"/>
      <c r="NQC63" s="35"/>
      <c r="NQD63" s="35"/>
      <c r="NQE63" s="35"/>
      <c r="NQF63" s="35"/>
      <c r="NQG63" s="35"/>
      <c r="NQH63" s="35"/>
      <c r="NQI63" s="35"/>
      <c r="NQJ63" s="35"/>
      <c r="NQK63" s="35"/>
      <c r="NQL63" s="35"/>
      <c r="NQM63" s="35"/>
      <c r="NQN63" s="35"/>
      <c r="NQO63" s="35"/>
      <c r="NQP63" s="35"/>
      <c r="NQQ63" s="35"/>
      <c r="NQR63" s="35"/>
      <c r="NQS63" s="35"/>
      <c r="NQT63" s="35"/>
      <c r="NQU63" s="35"/>
      <c r="NQV63" s="35"/>
      <c r="NQW63" s="35"/>
      <c r="NQX63" s="35"/>
      <c r="NQY63" s="35"/>
      <c r="NQZ63" s="35"/>
      <c r="NRA63" s="35"/>
      <c r="NRB63" s="35"/>
      <c r="NRC63" s="35"/>
      <c r="NRD63" s="35"/>
      <c r="NRE63" s="35"/>
      <c r="NRF63" s="35"/>
      <c r="NRG63" s="35"/>
      <c r="NRH63" s="35"/>
      <c r="NRI63" s="35"/>
      <c r="NRJ63" s="35"/>
      <c r="NRK63" s="35"/>
      <c r="NRL63" s="35"/>
      <c r="NRM63" s="35"/>
      <c r="NRN63" s="35"/>
      <c r="NRO63" s="35"/>
      <c r="NRP63" s="35"/>
      <c r="NRQ63" s="35"/>
      <c r="NRR63" s="35"/>
      <c r="NRS63" s="35"/>
      <c r="NRT63" s="35"/>
      <c r="NRU63" s="35"/>
      <c r="NRV63" s="35"/>
      <c r="NRW63" s="35"/>
      <c r="NRX63" s="35"/>
      <c r="NRY63" s="35"/>
      <c r="NRZ63" s="35"/>
      <c r="NSA63" s="35"/>
      <c r="NSB63" s="35"/>
      <c r="NSC63" s="35"/>
      <c r="NSD63" s="35"/>
      <c r="NSE63" s="35"/>
      <c r="NSF63" s="35"/>
      <c r="NSG63" s="35"/>
      <c r="NSH63" s="35"/>
      <c r="NSI63" s="35"/>
      <c r="NSJ63" s="35"/>
      <c r="NSK63" s="35"/>
      <c r="NSL63" s="35"/>
      <c r="NSM63" s="35"/>
      <c r="NSN63" s="35"/>
      <c r="NSO63" s="35"/>
      <c r="NSP63" s="35"/>
      <c r="NSQ63" s="35"/>
      <c r="NSR63" s="35"/>
      <c r="NSS63" s="35"/>
      <c r="NST63" s="35"/>
      <c r="NSU63" s="35"/>
      <c r="NSV63" s="35"/>
      <c r="NSW63" s="35"/>
      <c r="NSX63" s="35"/>
      <c r="NSY63" s="35"/>
      <c r="NSZ63" s="35"/>
      <c r="NTA63" s="35"/>
      <c r="NTB63" s="35"/>
      <c r="NTC63" s="35"/>
      <c r="NTD63" s="35"/>
      <c r="NTE63" s="35"/>
      <c r="NTF63" s="35"/>
      <c r="NTG63" s="35"/>
      <c r="NTH63" s="35"/>
      <c r="NTI63" s="35"/>
      <c r="NTJ63" s="35"/>
      <c r="NTK63" s="35"/>
      <c r="NTL63" s="35"/>
      <c r="NTM63" s="35"/>
      <c r="NTN63" s="35"/>
      <c r="NTO63" s="35"/>
      <c r="NTP63" s="35"/>
      <c r="NTQ63" s="35"/>
      <c r="NTR63" s="35"/>
      <c r="NTS63" s="35"/>
      <c r="NTT63" s="35"/>
      <c r="NTU63" s="35"/>
      <c r="NTV63" s="35"/>
      <c r="NTW63" s="35"/>
      <c r="NTX63" s="35"/>
      <c r="NTY63" s="35"/>
      <c r="NTZ63" s="35"/>
      <c r="NUA63" s="35"/>
      <c r="NUB63" s="35"/>
      <c r="NUC63" s="35"/>
      <c r="NUD63" s="35"/>
      <c r="NUE63" s="35"/>
      <c r="NUF63" s="35"/>
      <c r="NUG63" s="35"/>
      <c r="NUH63" s="35"/>
      <c r="NUI63" s="35"/>
      <c r="NUJ63" s="35"/>
      <c r="NUK63" s="35"/>
      <c r="NUL63" s="35"/>
      <c r="NUM63" s="35"/>
      <c r="NUN63" s="35"/>
      <c r="NUO63" s="35"/>
      <c r="NUP63" s="35"/>
      <c r="NUQ63" s="35"/>
      <c r="NUR63" s="35"/>
      <c r="NUS63" s="35"/>
      <c r="NUT63" s="35"/>
      <c r="NUU63" s="35"/>
      <c r="NUV63" s="35"/>
      <c r="NUW63" s="35"/>
      <c r="NUX63" s="35"/>
      <c r="NUY63" s="35"/>
      <c r="NUZ63" s="35"/>
      <c r="NVA63" s="35"/>
      <c r="NVB63" s="35"/>
      <c r="NVC63" s="35"/>
      <c r="NVD63" s="35"/>
      <c r="NVE63" s="35"/>
      <c r="NVF63" s="35"/>
      <c r="NVG63" s="35"/>
      <c r="NVH63" s="35"/>
      <c r="NVI63" s="35"/>
      <c r="NVJ63" s="35"/>
      <c r="NVK63" s="35"/>
      <c r="NVL63" s="35"/>
      <c r="NVM63" s="35"/>
      <c r="NVN63" s="35"/>
      <c r="NVO63" s="35"/>
      <c r="NVP63" s="35"/>
      <c r="NVQ63" s="35"/>
      <c r="NVR63" s="35"/>
      <c r="NVS63" s="35"/>
      <c r="NVT63" s="35"/>
      <c r="NVU63" s="35"/>
      <c r="NVV63" s="35"/>
      <c r="NVW63" s="35"/>
      <c r="NVX63" s="35"/>
      <c r="NVY63" s="35"/>
      <c r="NVZ63" s="35"/>
      <c r="NWA63" s="35"/>
      <c r="NWB63" s="35"/>
      <c r="NWC63" s="35"/>
      <c r="NWD63" s="35"/>
      <c r="NWE63" s="35"/>
      <c r="NWF63" s="35"/>
      <c r="NWG63" s="35"/>
      <c r="NWH63" s="35"/>
      <c r="NWI63" s="35"/>
      <c r="NWJ63" s="35"/>
      <c r="NWK63" s="35"/>
      <c r="NWL63" s="35"/>
      <c r="NWM63" s="35"/>
      <c r="NWN63" s="35"/>
      <c r="NWO63" s="35"/>
      <c r="NWP63" s="35"/>
      <c r="NWQ63" s="35"/>
      <c r="NWR63" s="35"/>
      <c r="NWS63" s="35"/>
      <c r="NWT63" s="35"/>
      <c r="NWU63" s="35"/>
      <c r="NWV63" s="35"/>
      <c r="NWW63" s="35"/>
      <c r="NWX63" s="35"/>
      <c r="NWY63" s="35"/>
      <c r="NWZ63" s="35"/>
      <c r="NXA63" s="35"/>
      <c r="NXB63" s="35"/>
      <c r="NXC63" s="35"/>
      <c r="NXD63" s="35"/>
      <c r="NXE63" s="35"/>
      <c r="NXF63" s="35"/>
      <c r="NXG63" s="35"/>
      <c r="NXH63" s="35"/>
      <c r="NXI63" s="35"/>
      <c r="NXJ63" s="35"/>
      <c r="NXK63" s="35"/>
      <c r="NXL63" s="35"/>
      <c r="NXM63" s="35"/>
      <c r="NXN63" s="35"/>
      <c r="NXO63" s="35"/>
      <c r="NXP63" s="35"/>
      <c r="NXQ63" s="35"/>
      <c r="NXR63" s="35"/>
      <c r="NXS63" s="35"/>
      <c r="NXT63" s="35"/>
      <c r="NXU63" s="35"/>
      <c r="NXV63" s="35"/>
      <c r="NXW63" s="35"/>
      <c r="NXX63" s="35"/>
      <c r="NXY63" s="35"/>
      <c r="NXZ63" s="35"/>
      <c r="NYA63" s="35"/>
      <c r="NYB63" s="35"/>
      <c r="NYC63" s="35"/>
      <c r="NYD63" s="35"/>
      <c r="NYE63" s="35"/>
      <c r="NYF63" s="35"/>
      <c r="NYG63" s="35"/>
      <c r="NYH63" s="35"/>
      <c r="NYI63" s="35"/>
      <c r="NYJ63" s="35"/>
      <c r="NYK63" s="35"/>
      <c r="NYL63" s="35"/>
      <c r="NYM63" s="35"/>
      <c r="NYN63" s="35"/>
      <c r="NYO63" s="35"/>
      <c r="NYP63" s="35"/>
      <c r="NYQ63" s="35"/>
      <c r="NYR63" s="35"/>
      <c r="NYS63" s="35"/>
      <c r="NYT63" s="35"/>
      <c r="NYU63" s="35"/>
      <c r="NYV63" s="35"/>
      <c r="NYW63" s="35"/>
      <c r="NYX63" s="35"/>
      <c r="NYY63" s="35"/>
      <c r="NYZ63" s="35"/>
      <c r="NZA63" s="35"/>
      <c r="NZB63" s="35"/>
      <c r="NZC63" s="35"/>
      <c r="NZD63" s="35"/>
      <c r="NZE63" s="35"/>
      <c r="NZF63" s="35"/>
      <c r="NZG63" s="35"/>
      <c r="NZH63" s="35"/>
      <c r="NZI63" s="35"/>
      <c r="NZJ63" s="35"/>
      <c r="NZK63" s="35"/>
      <c r="NZL63" s="35"/>
      <c r="NZM63" s="35"/>
      <c r="NZN63" s="35"/>
      <c r="NZO63" s="35"/>
      <c r="NZP63" s="35"/>
      <c r="NZQ63" s="35"/>
      <c r="NZR63" s="35"/>
      <c r="NZS63" s="35"/>
      <c r="NZT63" s="35"/>
      <c r="NZU63" s="35"/>
      <c r="NZV63" s="35"/>
      <c r="NZW63" s="35"/>
      <c r="NZX63" s="35"/>
      <c r="NZY63" s="35"/>
      <c r="NZZ63" s="35"/>
      <c r="OAA63" s="35"/>
      <c r="OAB63" s="35"/>
      <c r="OAC63" s="35"/>
      <c r="OAD63" s="35"/>
      <c r="OAE63" s="35"/>
      <c r="OAF63" s="35"/>
      <c r="OAG63" s="35"/>
      <c r="OAH63" s="35"/>
      <c r="OAI63" s="35"/>
      <c r="OAJ63" s="35"/>
      <c r="OAK63" s="35"/>
      <c r="OAL63" s="35"/>
      <c r="OAM63" s="35"/>
      <c r="OAN63" s="35"/>
      <c r="OAO63" s="35"/>
      <c r="OAP63" s="35"/>
      <c r="OAQ63" s="35"/>
      <c r="OAR63" s="35"/>
      <c r="OAS63" s="35"/>
      <c r="OAT63" s="35"/>
      <c r="OAU63" s="35"/>
      <c r="OAV63" s="35"/>
      <c r="OAW63" s="35"/>
      <c r="OAX63" s="35"/>
      <c r="OAY63" s="35"/>
      <c r="OAZ63" s="35"/>
      <c r="OBA63" s="35"/>
      <c r="OBB63" s="35"/>
      <c r="OBC63" s="35"/>
      <c r="OBD63" s="35"/>
      <c r="OBE63" s="35"/>
      <c r="OBF63" s="35"/>
      <c r="OBG63" s="35"/>
      <c r="OBH63" s="35"/>
      <c r="OBI63" s="35"/>
      <c r="OBJ63" s="35"/>
      <c r="OBK63" s="35"/>
      <c r="OBL63" s="35"/>
      <c r="OBM63" s="35"/>
      <c r="OBN63" s="35"/>
      <c r="OBO63" s="35"/>
      <c r="OBP63" s="35"/>
      <c r="OBQ63" s="35"/>
      <c r="OBR63" s="35"/>
      <c r="OBS63" s="35"/>
      <c r="OBT63" s="35"/>
      <c r="OBU63" s="35"/>
      <c r="OBV63" s="35"/>
      <c r="OBW63" s="35"/>
      <c r="OBX63" s="35"/>
      <c r="OBY63" s="35"/>
      <c r="OBZ63" s="35"/>
      <c r="OCA63" s="35"/>
      <c r="OCB63" s="35"/>
      <c r="OCC63" s="35"/>
      <c r="OCD63" s="35"/>
      <c r="OCE63" s="35"/>
      <c r="OCF63" s="35"/>
      <c r="OCG63" s="35"/>
      <c r="OCH63" s="35"/>
      <c r="OCI63" s="35"/>
      <c r="OCJ63" s="35"/>
      <c r="OCK63" s="35"/>
      <c r="OCL63" s="35"/>
      <c r="OCM63" s="35"/>
      <c r="OCN63" s="35"/>
      <c r="OCO63" s="35"/>
      <c r="OCP63" s="35"/>
      <c r="OCQ63" s="35"/>
      <c r="OCR63" s="35"/>
      <c r="OCS63" s="35"/>
      <c r="OCT63" s="35"/>
      <c r="OCU63" s="35"/>
      <c r="OCV63" s="35"/>
      <c r="OCW63" s="35"/>
      <c r="OCX63" s="35"/>
      <c r="OCY63" s="35"/>
      <c r="OCZ63" s="35"/>
      <c r="ODA63" s="35"/>
      <c r="ODB63" s="35"/>
      <c r="ODC63" s="35"/>
      <c r="ODD63" s="35"/>
      <c r="ODE63" s="35"/>
      <c r="ODF63" s="35"/>
      <c r="ODG63" s="35"/>
      <c r="ODH63" s="35"/>
      <c r="ODI63" s="35"/>
      <c r="ODJ63" s="35"/>
      <c r="ODK63" s="35"/>
      <c r="ODL63" s="35"/>
      <c r="ODM63" s="35"/>
      <c r="ODN63" s="35"/>
      <c r="ODO63" s="35"/>
      <c r="ODP63" s="35"/>
      <c r="ODQ63" s="35"/>
      <c r="ODR63" s="35"/>
      <c r="ODS63" s="35"/>
      <c r="ODT63" s="35"/>
      <c r="ODU63" s="35"/>
      <c r="ODV63" s="35"/>
      <c r="ODW63" s="35"/>
      <c r="ODX63" s="35"/>
      <c r="ODY63" s="35"/>
      <c r="ODZ63" s="35"/>
      <c r="OEA63" s="35"/>
      <c r="OEB63" s="35"/>
      <c r="OEC63" s="35"/>
      <c r="OED63" s="35"/>
      <c r="OEE63" s="35"/>
      <c r="OEF63" s="35"/>
      <c r="OEG63" s="35"/>
      <c r="OEH63" s="35"/>
      <c r="OEI63" s="35"/>
      <c r="OEJ63" s="35"/>
      <c r="OEK63" s="35"/>
      <c r="OEL63" s="35"/>
      <c r="OEM63" s="35"/>
      <c r="OEN63" s="35"/>
      <c r="OEO63" s="35"/>
      <c r="OEP63" s="35"/>
      <c r="OEQ63" s="35"/>
      <c r="OER63" s="35"/>
      <c r="OES63" s="35"/>
      <c r="OET63" s="35"/>
      <c r="OEU63" s="35"/>
      <c r="OEV63" s="35"/>
      <c r="OEW63" s="35"/>
      <c r="OEX63" s="35"/>
      <c r="OEY63" s="35"/>
      <c r="OEZ63" s="35"/>
      <c r="OFA63" s="35"/>
      <c r="OFB63" s="35"/>
      <c r="OFC63" s="35"/>
      <c r="OFD63" s="35"/>
      <c r="OFE63" s="35"/>
      <c r="OFF63" s="35"/>
      <c r="OFG63" s="35"/>
      <c r="OFH63" s="35"/>
      <c r="OFI63" s="35"/>
      <c r="OFJ63" s="35"/>
      <c r="OFK63" s="35"/>
      <c r="OFL63" s="35"/>
      <c r="OFM63" s="35"/>
      <c r="OFN63" s="35"/>
      <c r="OFO63" s="35"/>
      <c r="OFP63" s="35"/>
      <c r="OFQ63" s="35"/>
      <c r="OFR63" s="35"/>
      <c r="OFS63" s="35"/>
      <c r="OFT63" s="35"/>
      <c r="OFU63" s="35"/>
      <c r="OFV63" s="35"/>
      <c r="OFW63" s="35"/>
      <c r="OFX63" s="35"/>
      <c r="OFY63" s="35"/>
      <c r="OFZ63" s="35"/>
      <c r="OGA63" s="35"/>
      <c r="OGB63" s="35"/>
      <c r="OGC63" s="35"/>
      <c r="OGD63" s="35"/>
      <c r="OGE63" s="35"/>
      <c r="OGF63" s="35"/>
      <c r="OGG63" s="35"/>
      <c r="OGH63" s="35"/>
      <c r="OGI63" s="35"/>
      <c r="OGJ63" s="35"/>
      <c r="OGK63" s="35"/>
      <c r="OGL63" s="35"/>
      <c r="OGM63" s="35"/>
      <c r="OGN63" s="35"/>
      <c r="OGO63" s="35"/>
      <c r="OGP63" s="35"/>
      <c r="OGQ63" s="35"/>
      <c r="OGR63" s="35"/>
      <c r="OGS63" s="35"/>
      <c r="OGT63" s="35"/>
      <c r="OGU63" s="35"/>
      <c r="OGV63" s="35"/>
      <c r="OGW63" s="35"/>
      <c r="OGX63" s="35"/>
      <c r="OGY63" s="35"/>
      <c r="OGZ63" s="35"/>
      <c r="OHA63" s="35"/>
      <c r="OHB63" s="35"/>
      <c r="OHC63" s="35"/>
      <c r="OHD63" s="35"/>
      <c r="OHE63" s="35"/>
      <c r="OHF63" s="35"/>
      <c r="OHG63" s="35"/>
      <c r="OHH63" s="35"/>
      <c r="OHI63" s="35"/>
      <c r="OHJ63" s="35"/>
      <c r="OHK63" s="35"/>
      <c r="OHL63" s="35"/>
      <c r="OHM63" s="35"/>
      <c r="OHN63" s="35"/>
      <c r="OHO63" s="35"/>
      <c r="OHP63" s="35"/>
      <c r="OHQ63" s="35"/>
      <c r="OHR63" s="35"/>
      <c r="OHS63" s="35"/>
      <c r="OHT63" s="35"/>
      <c r="OHU63" s="35"/>
      <c r="OHV63" s="35"/>
      <c r="OHW63" s="35"/>
      <c r="OHX63" s="35"/>
      <c r="OHY63" s="35"/>
      <c r="OHZ63" s="35"/>
      <c r="OIA63" s="35"/>
      <c r="OIB63" s="35"/>
      <c r="OIC63" s="35"/>
      <c r="OID63" s="35"/>
      <c r="OIE63" s="35"/>
      <c r="OIF63" s="35"/>
      <c r="OIG63" s="35"/>
      <c r="OIH63" s="35"/>
      <c r="OII63" s="35"/>
      <c r="OIJ63" s="35"/>
      <c r="OIK63" s="35"/>
      <c r="OIL63" s="35"/>
      <c r="OIM63" s="35"/>
      <c r="OIN63" s="35"/>
      <c r="OIO63" s="35"/>
      <c r="OIP63" s="35"/>
      <c r="OIQ63" s="35"/>
      <c r="OIR63" s="35"/>
      <c r="OIS63" s="35"/>
      <c r="OIT63" s="35"/>
      <c r="OIU63" s="35"/>
      <c r="OIV63" s="35"/>
      <c r="OIW63" s="35"/>
      <c r="OIX63" s="35"/>
      <c r="OIY63" s="35"/>
      <c r="OIZ63" s="35"/>
      <c r="OJA63" s="35"/>
      <c r="OJB63" s="35"/>
      <c r="OJC63" s="35"/>
      <c r="OJD63" s="35"/>
      <c r="OJE63" s="35"/>
      <c r="OJF63" s="35"/>
      <c r="OJG63" s="35"/>
      <c r="OJH63" s="35"/>
      <c r="OJI63" s="35"/>
      <c r="OJJ63" s="35"/>
      <c r="OJK63" s="35"/>
      <c r="OJL63" s="35"/>
      <c r="OJM63" s="35"/>
      <c r="OJN63" s="35"/>
      <c r="OJO63" s="35"/>
      <c r="OJP63" s="35"/>
      <c r="OJQ63" s="35"/>
      <c r="OJR63" s="35"/>
      <c r="OJS63" s="35"/>
      <c r="OJT63" s="35"/>
      <c r="OJU63" s="35"/>
      <c r="OJV63" s="35"/>
      <c r="OJW63" s="35"/>
      <c r="OJX63" s="35"/>
      <c r="OJY63" s="35"/>
      <c r="OJZ63" s="35"/>
      <c r="OKA63" s="35"/>
      <c r="OKB63" s="35"/>
      <c r="OKC63" s="35"/>
      <c r="OKD63" s="35"/>
      <c r="OKE63" s="35"/>
      <c r="OKF63" s="35"/>
      <c r="OKG63" s="35"/>
      <c r="OKH63" s="35"/>
      <c r="OKI63" s="35"/>
      <c r="OKJ63" s="35"/>
      <c r="OKK63" s="35"/>
      <c r="OKL63" s="35"/>
      <c r="OKM63" s="35"/>
      <c r="OKN63" s="35"/>
      <c r="OKO63" s="35"/>
      <c r="OKP63" s="35"/>
      <c r="OKQ63" s="35"/>
      <c r="OKR63" s="35"/>
      <c r="OKS63" s="35"/>
      <c r="OKT63" s="35"/>
      <c r="OKU63" s="35"/>
      <c r="OKV63" s="35"/>
      <c r="OKW63" s="35"/>
      <c r="OKX63" s="35"/>
      <c r="OKY63" s="35"/>
      <c r="OKZ63" s="35"/>
      <c r="OLA63" s="35"/>
      <c r="OLB63" s="35"/>
      <c r="OLC63" s="35"/>
      <c r="OLD63" s="35"/>
      <c r="OLE63" s="35"/>
      <c r="OLF63" s="35"/>
      <c r="OLG63" s="35"/>
      <c r="OLH63" s="35"/>
      <c r="OLI63" s="35"/>
      <c r="OLJ63" s="35"/>
      <c r="OLK63" s="35"/>
      <c r="OLL63" s="35"/>
      <c r="OLM63" s="35"/>
      <c r="OLN63" s="35"/>
      <c r="OLO63" s="35"/>
      <c r="OLP63" s="35"/>
      <c r="OLQ63" s="35"/>
      <c r="OLR63" s="35"/>
      <c r="OLS63" s="35"/>
      <c r="OLT63" s="35"/>
      <c r="OLU63" s="35"/>
      <c r="OLV63" s="35"/>
      <c r="OLW63" s="35"/>
      <c r="OLX63" s="35"/>
      <c r="OLY63" s="35"/>
      <c r="OLZ63" s="35"/>
      <c r="OMA63" s="35"/>
      <c r="OMB63" s="35"/>
      <c r="OMC63" s="35"/>
      <c r="OMD63" s="35"/>
      <c r="OME63" s="35"/>
      <c r="OMF63" s="35"/>
      <c r="OMG63" s="35"/>
      <c r="OMH63" s="35"/>
      <c r="OMI63" s="35"/>
      <c r="OMJ63" s="35"/>
      <c r="OMK63" s="35"/>
      <c r="OML63" s="35"/>
      <c r="OMM63" s="35"/>
      <c r="OMN63" s="35"/>
      <c r="OMO63" s="35"/>
      <c r="OMP63" s="35"/>
      <c r="OMQ63" s="35"/>
      <c r="OMR63" s="35"/>
      <c r="OMS63" s="35"/>
      <c r="OMT63" s="35"/>
      <c r="OMU63" s="35"/>
      <c r="OMV63" s="35"/>
      <c r="OMW63" s="35"/>
      <c r="OMX63" s="35"/>
      <c r="OMY63" s="35"/>
      <c r="OMZ63" s="35"/>
      <c r="ONA63" s="35"/>
      <c r="ONB63" s="35"/>
      <c r="ONC63" s="35"/>
      <c r="OND63" s="35"/>
      <c r="ONE63" s="35"/>
      <c r="ONF63" s="35"/>
      <c r="ONG63" s="35"/>
      <c r="ONH63" s="35"/>
      <c r="ONI63" s="35"/>
      <c r="ONJ63" s="35"/>
      <c r="ONK63" s="35"/>
      <c r="ONL63" s="35"/>
      <c r="ONM63" s="35"/>
      <c r="ONN63" s="35"/>
      <c r="ONO63" s="35"/>
      <c r="ONP63" s="35"/>
      <c r="ONQ63" s="35"/>
      <c r="ONR63" s="35"/>
      <c r="ONS63" s="35"/>
      <c r="ONT63" s="35"/>
      <c r="ONU63" s="35"/>
      <c r="ONV63" s="35"/>
      <c r="ONW63" s="35"/>
      <c r="ONX63" s="35"/>
      <c r="ONY63" s="35"/>
      <c r="ONZ63" s="35"/>
      <c r="OOA63" s="35"/>
      <c r="OOB63" s="35"/>
      <c r="OOC63" s="35"/>
      <c r="OOD63" s="35"/>
      <c r="OOE63" s="35"/>
      <c r="OOF63" s="35"/>
      <c r="OOG63" s="35"/>
      <c r="OOH63" s="35"/>
      <c r="OOI63" s="35"/>
      <c r="OOJ63" s="35"/>
      <c r="OOK63" s="35"/>
      <c r="OOL63" s="35"/>
      <c r="OOM63" s="35"/>
      <c r="OON63" s="35"/>
      <c r="OOO63" s="35"/>
      <c r="OOP63" s="35"/>
      <c r="OOQ63" s="35"/>
      <c r="OOR63" s="35"/>
      <c r="OOS63" s="35"/>
      <c r="OOT63" s="35"/>
      <c r="OOU63" s="35"/>
      <c r="OOV63" s="35"/>
      <c r="OOW63" s="35"/>
      <c r="OOX63" s="35"/>
      <c r="OOY63" s="35"/>
      <c r="OOZ63" s="35"/>
      <c r="OPA63" s="35"/>
      <c r="OPB63" s="35"/>
      <c r="OPC63" s="35"/>
      <c r="OPD63" s="35"/>
      <c r="OPE63" s="35"/>
      <c r="OPF63" s="35"/>
      <c r="OPG63" s="35"/>
      <c r="OPH63" s="35"/>
      <c r="OPI63" s="35"/>
      <c r="OPJ63" s="35"/>
      <c r="OPK63" s="35"/>
      <c r="OPL63" s="35"/>
      <c r="OPM63" s="35"/>
      <c r="OPN63" s="35"/>
      <c r="OPO63" s="35"/>
      <c r="OPP63" s="35"/>
      <c r="OPQ63" s="35"/>
      <c r="OPR63" s="35"/>
      <c r="OPS63" s="35"/>
      <c r="OPT63" s="35"/>
      <c r="OPU63" s="35"/>
      <c r="OPV63" s="35"/>
      <c r="OPW63" s="35"/>
      <c r="OPX63" s="35"/>
      <c r="OPY63" s="35"/>
      <c r="OPZ63" s="35"/>
      <c r="OQA63" s="35"/>
      <c r="OQB63" s="35"/>
      <c r="OQC63" s="35"/>
      <c r="OQD63" s="35"/>
      <c r="OQE63" s="35"/>
      <c r="OQF63" s="35"/>
      <c r="OQG63" s="35"/>
      <c r="OQH63" s="35"/>
      <c r="OQI63" s="35"/>
      <c r="OQJ63" s="35"/>
      <c r="OQK63" s="35"/>
      <c r="OQL63" s="35"/>
      <c r="OQM63" s="35"/>
      <c r="OQN63" s="35"/>
      <c r="OQO63" s="35"/>
      <c r="OQP63" s="35"/>
      <c r="OQQ63" s="35"/>
      <c r="OQR63" s="35"/>
      <c r="OQS63" s="35"/>
      <c r="OQT63" s="35"/>
      <c r="OQU63" s="35"/>
      <c r="OQV63" s="35"/>
      <c r="OQW63" s="35"/>
      <c r="OQX63" s="35"/>
      <c r="OQY63" s="35"/>
      <c r="OQZ63" s="35"/>
      <c r="ORA63" s="35"/>
      <c r="ORB63" s="35"/>
      <c r="ORC63" s="35"/>
      <c r="ORD63" s="35"/>
      <c r="ORE63" s="35"/>
      <c r="ORF63" s="35"/>
      <c r="ORG63" s="35"/>
      <c r="ORH63" s="35"/>
      <c r="ORI63" s="35"/>
      <c r="ORJ63" s="35"/>
      <c r="ORK63" s="35"/>
      <c r="ORL63" s="35"/>
      <c r="ORM63" s="35"/>
      <c r="ORN63" s="35"/>
      <c r="ORO63" s="35"/>
      <c r="ORP63" s="35"/>
      <c r="ORQ63" s="35"/>
      <c r="ORR63" s="35"/>
      <c r="ORS63" s="35"/>
      <c r="ORT63" s="35"/>
      <c r="ORU63" s="35"/>
      <c r="ORV63" s="35"/>
      <c r="ORW63" s="35"/>
      <c r="ORX63" s="35"/>
      <c r="ORY63" s="35"/>
      <c r="ORZ63" s="35"/>
      <c r="OSA63" s="35"/>
      <c r="OSB63" s="35"/>
      <c r="OSC63" s="35"/>
      <c r="OSD63" s="35"/>
      <c r="OSE63" s="35"/>
      <c r="OSF63" s="35"/>
      <c r="OSG63" s="35"/>
      <c r="OSH63" s="35"/>
      <c r="OSI63" s="35"/>
      <c r="OSJ63" s="35"/>
      <c r="OSK63" s="35"/>
      <c r="OSL63" s="35"/>
      <c r="OSM63" s="35"/>
      <c r="OSN63" s="35"/>
      <c r="OSO63" s="35"/>
      <c r="OSP63" s="35"/>
      <c r="OSQ63" s="35"/>
      <c r="OSR63" s="35"/>
      <c r="OSS63" s="35"/>
      <c r="OST63" s="35"/>
      <c r="OSU63" s="35"/>
      <c r="OSV63" s="35"/>
      <c r="OSW63" s="35"/>
      <c r="OSX63" s="35"/>
      <c r="OSY63" s="35"/>
      <c r="OSZ63" s="35"/>
      <c r="OTA63" s="35"/>
      <c r="OTB63" s="35"/>
      <c r="OTC63" s="35"/>
      <c r="OTD63" s="35"/>
      <c r="OTE63" s="35"/>
      <c r="OTF63" s="35"/>
      <c r="OTG63" s="35"/>
      <c r="OTH63" s="35"/>
      <c r="OTI63" s="35"/>
      <c r="OTJ63" s="35"/>
      <c r="OTK63" s="35"/>
      <c r="OTL63" s="35"/>
      <c r="OTM63" s="35"/>
      <c r="OTN63" s="35"/>
      <c r="OTO63" s="35"/>
      <c r="OTP63" s="35"/>
      <c r="OTQ63" s="35"/>
      <c r="OTR63" s="35"/>
      <c r="OTS63" s="35"/>
      <c r="OTT63" s="35"/>
      <c r="OTU63" s="35"/>
      <c r="OTV63" s="35"/>
      <c r="OTW63" s="35"/>
      <c r="OTX63" s="35"/>
      <c r="OTY63" s="35"/>
      <c r="OTZ63" s="35"/>
      <c r="OUA63" s="35"/>
      <c r="OUB63" s="35"/>
      <c r="OUC63" s="35"/>
      <c r="OUD63" s="35"/>
      <c r="OUE63" s="35"/>
      <c r="OUF63" s="35"/>
      <c r="OUG63" s="35"/>
      <c r="OUH63" s="35"/>
      <c r="OUI63" s="35"/>
      <c r="OUJ63" s="35"/>
      <c r="OUK63" s="35"/>
      <c r="OUL63" s="35"/>
      <c r="OUM63" s="35"/>
      <c r="OUN63" s="35"/>
      <c r="OUO63" s="35"/>
      <c r="OUP63" s="35"/>
      <c r="OUQ63" s="35"/>
      <c r="OUR63" s="35"/>
      <c r="OUS63" s="35"/>
      <c r="OUT63" s="35"/>
      <c r="OUU63" s="35"/>
      <c r="OUV63" s="35"/>
      <c r="OUW63" s="35"/>
      <c r="OUX63" s="35"/>
      <c r="OUY63" s="35"/>
      <c r="OUZ63" s="35"/>
      <c r="OVA63" s="35"/>
      <c r="OVB63" s="35"/>
      <c r="OVC63" s="35"/>
      <c r="OVD63" s="35"/>
      <c r="OVE63" s="35"/>
      <c r="OVF63" s="35"/>
      <c r="OVG63" s="35"/>
      <c r="OVH63" s="35"/>
      <c r="OVI63" s="35"/>
      <c r="OVJ63" s="35"/>
      <c r="OVK63" s="35"/>
      <c r="OVL63" s="35"/>
      <c r="OVM63" s="35"/>
      <c r="OVN63" s="35"/>
      <c r="OVO63" s="35"/>
      <c r="OVP63" s="35"/>
      <c r="OVQ63" s="35"/>
      <c r="OVR63" s="35"/>
      <c r="OVS63" s="35"/>
      <c r="OVT63" s="35"/>
      <c r="OVU63" s="35"/>
      <c r="OVV63" s="35"/>
      <c r="OVW63" s="35"/>
      <c r="OVX63" s="35"/>
      <c r="OVY63" s="35"/>
      <c r="OVZ63" s="35"/>
      <c r="OWA63" s="35"/>
      <c r="OWB63" s="35"/>
      <c r="OWC63" s="35"/>
      <c r="OWD63" s="35"/>
      <c r="OWE63" s="35"/>
      <c r="OWF63" s="35"/>
      <c r="OWG63" s="35"/>
      <c r="OWH63" s="35"/>
      <c r="OWI63" s="35"/>
      <c r="OWJ63" s="35"/>
      <c r="OWK63" s="35"/>
      <c r="OWL63" s="35"/>
      <c r="OWM63" s="35"/>
      <c r="OWN63" s="35"/>
      <c r="OWO63" s="35"/>
      <c r="OWP63" s="35"/>
      <c r="OWQ63" s="35"/>
      <c r="OWR63" s="35"/>
      <c r="OWS63" s="35"/>
      <c r="OWT63" s="35"/>
      <c r="OWU63" s="35"/>
      <c r="OWV63" s="35"/>
      <c r="OWW63" s="35"/>
      <c r="OWX63" s="35"/>
      <c r="OWY63" s="35"/>
      <c r="OWZ63" s="35"/>
      <c r="OXA63" s="35"/>
      <c r="OXB63" s="35"/>
      <c r="OXC63" s="35"/>
      <c r="OXD63" s="35"/>
      <c r="OXE63" s="35"/>
      <c r="OXF63" s="35"/>
      <c r="OXG63" s="35"/>
      <c r="OXH63" s="35"/>
      <c r="OXI63" s="35"/>
      <c r="OXJ63" s="35"/>
      <c r="OXK63" s="35"/>
      <c r="OXL63" s="35"/>
      <c r="OXM63" s="35"/>
      <c r="OXN63" s="35"/>
      <c r="OXO63" s="35"/>
      <c r="OXP63" s="35"/>
      <c r="OXQ63" s="35"/>
      <c r="OXR63" s="35"/>
      <c r="OXS63" s="35"/>
      <c r="OXT63" s="35"/>
      <c r="OXU63" s="35"/>
      <c r="OXV63" s="35"/>
      <c r="OXW63" s="35"/>
      <c r="OXX63" s="35"/>
      <c r="OXY63" s="35"/>
      <c r="OXZ63" s="35"/>
      <c r="OYA63" s="35"/>
      <c r="OYB63" s="35"/>
      <c r="OYC63" s="35"/>
      <c r="OYD63" s="35"/>
      <c r="OYE63" s="35"/>
      <c r="OYF63" s="35"/>
      <c r="OYG63" s="35"/>
      <c r="OYH63" s="35"/>
      <c r="OYI63" s="35"/>
      <c r="OYJ63" s="35"/>
      <c r="OYK63" s="35"/>
      <c r="OYL63" s="35"/>
      <c r="OYM63" s="35"/>
      <c r="OYN63" s="35"/>
      <c r="OYO63" s="35"/>
      <c r="OYP63" s="35"/>
      <c r="OYQ63" s="35"/>
      <c r="OYR63" s="35"/>
      <c r="OYS63" s="35"/>
      <c r="OYT63" s="35"/>
      <c r="OYU63" s="35"/>
      <c r="OYV63" s="35"/>
      <c r="OYW63" s="35"/>
      <c r="OYX63" s="35"/>
      <c r="OYY63" s="35"/>
      <c r="OYZ63" s="35"/>
      <c r="OZA63" s="35"/>
      <c r="OZB63" s="35"/>
      <c r="OZC63" s="35"/>
      <c r="OZD63" s="35"/>
      <c r="OZE63" s="35"/>
      <c r="OZF63" s="35"/>
      <c r="OZG63" s="35"/>
      <c r="OZH63" s="35"/>
      <c r="OZI63" s="35"/>
      <c r="OZJ63" s="35"/>
      <c r="OZK63" s="35"/>
      <c r="OZL63" s="35"/>
      <c r="OZM63" s="35"/>
      <c r="OZN63" s="35"/>
      <c r="OZO63" s="35"/>
      <c r="OZP63" s="35"/>
      <c r="OZQ63" s="35"/>
      <c r="OZR63" s="35"/>
      <c r="OZS63" s="35"/>
      <c r="OZT63" s="35"/>
      <c r="OZU63" s="35"/>
      <c r="OZV63" s="35"/>
      <c r="OZW63" s="35"/>
      <c r="OZX63" s="35"/>
      <c r="OZY63" s="35"/>
      <c r="OZZ63" s="35"/>
      <c r="PAA63" s="35"/>
      <c r="PAB63" s="35"/>
      <c r="PAC63" s="35"/>
      <c r="PAD63" s="35"/>
      <c r="PAE63" s="35"/>
      <c r="PAF63" s="35"/>
      <c r="PAG63" s="35"/>
      <c r="PAH63" s="35"/>
      <c r="PAI63" s="35"/>
      <c r="PAJ63" s="35"/>
      <c r="PAK63" s="35"/>
      <c r="PAL63" s="35"/>
      <c r="PAM63" s="35"/>
      <c r="PAN63" s="35"/>
      <c r="PAO63" s="35"/>
      <c r="PAP63" s="35"/>
      <c r="PAQ63" s="35"/>
      <c r="PAR63" s="35"/>
      <c r="PAS63" s="35"/>
      <c r="PAT63" s="35"/>
      <c r="PAU63" s="35"/>
      <c r="PAV63" s="35"/>
      <c r="PAW63" s="35"/>
      <c r="PAX63" s="35"/>
      <c r="PAY63" s="35"/>
      <c r="PAZ63" s="35"/>
      <c r="PBA63" s="35"/>
      <c r="PBB63" s="35"/>
      <c r="PBC63" s="35"/>
      <c r="PBD63" s="35"/>
      <c r="PBE63" s="35"/>
      <c r="PBF63" s="35"/>
      <c r="PBG63" s="35"/>
      <c r="PBH63" s="35"/>
      <c r="PBI63" s="35"/>
      <c r="PBJ63" s="35"/>
      <c r="PBK63" s="35"/>
      <c r="PBL63" s="35"/>
      <c r="PBM63" s="35"/>
      <c r="PBN63" s="35"/>
      <c r="PBO63" s="35"/>
      <c r="PBP63" s="35"/>
      <c r="PBQ63" s="35"/>
      <c r="PBR63" s="35"/>
      <c r="PBS63" s="35"/>
      <c r="PBT63" s="35"/>
      <c r="PBU63" s="35"/>
      <c r="PBV63" s="35"/>
      <c r="PBW63" s="35"/>
      <c r="PBX63" s="35"/>
      <c r="PBY63" s="35"/>
      <c r="PBZ63" s="35"/>
      <c r="PCA63" s="35"/>
      <c r="PCB63" s="35"/>
      <c r="PCC63" s="35"/>
      <c r="PCD63" s="35"/>
      <c r="PCE63" s="35"/>
      <c r="PCF63" s="35"/>
      <c r="PCG63" s="35"/>
      <c r="PCH63" s="35"/>
      <c r="PCI63" s="35"/>
      <c r="PCJ63" s="35"/>
      <c r="PCK63" s="35"/>
      <c r="PCL63" s="35"/>
      <c r="PCM63" s="35"/>
      <c r="PCN63" s="35"/>
      <c r="PCO63" s="35"/>
      <c r="PCP63" s="35"/>
      <c r="PCQ63" s="35"/>
      <c r="PCR63" s="35"/>
      <c r="PCS63" s="35"/>
      <c r="PCT63" s="35"/>
      <c r="PCU63" s="35"/>
      <c r="PCV63" s="35"/>
      <c r="PCW63" s="35"/>
      <c r="PCX63" s="35"/>
      <c r="PCY63" s="35"/>
      <c r="PCZ63" s="35"/>
      <c r="PDA63" s="35"/>
      <c r="PDB63" s="35"/>
      <c r="PDC63" s="35"/>
      <c r="PDD63" s="35"/>
      <c r="PDE63" s="35"/>
      <c r="PDF63" s="35"/>
      <c r="PDG63" s="35"/>
      <c r="PDH63" s="35"/>
      <c r="PDI63" s="35"/>
      <c r="PDJ63" s="35"/>
      <c r="PDK63" s="35"/>
      <c r="PDL63" s="35"/>
      <c r="PDM63" s="35"/>
      <c r="PDN63" s="35"/>
      <c r="PDO63" s="35"/>
      <c r="PDP63" s="35"/>
      <c r="PDQ63" s="35"/>
      <c r="PDR63" s="35"/>
      <c r="PDS63" s="35"/>
      <c r="PDT63" s="35"/>
      <c r="PDU63" s="35"/>
      <c r="PDV63" s="35"/>
      <c r="PDW63" s="35"/>
      <c r="PDX63" s="35"/>
      <c r="PDY63" s="35"/>
      <c r="PDZ63" s="35"/>
      <c r="PEA63" s="35"/>
      <c r="PEB63" s="35"/>
      <c r="PEC63" s="35"/>
      <c r="PED63" s="35"/>
      <c r="PEE63" s="35"/>
      <c r="PEF63" s="35"/>
      <c r="PEG63" s="35"/>
      <c r="PEH63" s="35"/>
      <c r="PEI63" s="35"/>
      <c r="PEJ63" s="35"/>
      <c r="PEK63" s="35"/>
      <c r="PEL63" s="35"/>
      <c r="PEM63" s="35"/>
      <c r="PEN63" s="35"/>
      <c r="PEO63" s="35"/>
      <c r="PEP63" s="35"/>
      <c r="PEQ63" s="35"/>
      <c r="PER63" s="35"/>
      <c r="PES63" s="35"/>
      <c r="PET63" s="35"/>
      <c r="PEU63" s="35"/>
      <c r="PEV63" s="35"/>
      <c r="PEW63" s="35"/>
      <c r="PEX63" s="35"/>
      <c r="PEY63" s="35"/>
      <c r="PEZ63" s="35"/>
      <c r="PFA63" s="35"/>
      <c r="PFB63" s="35"/>
      <c r="PFC63" s="35"/>
      <c r="PFD63" s="35"/>
      <c r="PFE63" s="35"/>
      <c r="PFF63" s="35"/>
      <c r="PFG63" s="35"/>
      <c r="PFH63" s="35"/>
      <c r="PFI63" s="35"/>
      <c r="PFJ63" s="35"/>
      <c r="PFK63" s="35"/>
      <c r="PFL63" s="35"/>
      <c r="PFM63" s="35"/>
      <c r="PFN63" s="35"/>
      <c r="PFO63" s="35"/>
      <c r="PFP63" s="35"/>
      <c r="PFQ63" s="35"/>
      <c r="PFR63" s="35"/>
      <c r="PFS63" s="35"/>
      <c r="PFT63" s="35"/>
      <c r="PFU63" s="35"/>
      <c r="PFV63" s="35"/>
      <c r="PFW63" s="35"/>
      <c r="PFX63" s="35"/>
      <c r="PFY63" s="35"/>
      <c r="PFZ63" s="35"/>
      <c r="PGA63" s="35"/>
      <c r="PGB63" s="35"/>
      <c r="PGC63" s="35"/>
      <c r="PGD63" s="35"/>
      <c r="PGE63" s="35"/>
      <c r="PGF63" s="35"/>
      <c r="PGG63" s="35"/>
      <c r="PGH63" s="35"/>
      <c r="PGI63" s="35"/>
      <c r="PGJ63" s="35"/>
      <c r="PGK63" s="35"/>
      <c r="PGL63" s="35"/>
      <c r="PGM63" s="35"/>
      <c r="PGN63" s="35"/>
      <c r="PGO63" s="35"/>
      <c r="PGP63" s="35"/>
      <c r="PGQ63" s="35"/>
      <c r="PGR63" s="35"/>
      <c r="PGS63" s="35"/>
      <c r="PGT63" s="35"/>
      <c r="PGU63" s="35"/>
      <c r="PGV63" s="35"/>
      <c r="PGW63" s="35"/>
      <c r="PGX63" s="35"/>
      <c r="PGY63" s="35"/>
      <c r="PGZ63" s="35"/>
      <c r="PHA63" s="35"/>
      <c r="PHB63" s="35"/>
      <c r="PHC63" s="35"/>
      <c r="PHD63" s="35"/>
      <c r="PHE63" s="35"/>
      <c r="PHF63" s="35"/>
      <c r="PHG63" s="35"/>
      <c r="PHH63" s="35"/>
      <c r="PHI63" s="35"/>
      <c r="PHJ63" s="35"/>
      <c r="PHK63" s="35"/>
      <c r="PHL63" s="35"/>
      <c r="PHM63" s="35"/>
      <c r="PHN63" s="35"/>
      <c r="PHO63" s="35"/>
      <c r="PHP63" s="35"/>
      <c r="PHQ63" s="35"/>
      <c r="PHR63" s="35"/>
      <c r="PHS63" s="35"/>
      <c r="PHT63" s="35"/>
      <c r="PHU63" s="35"/>
      <c r="PHV63" s="35"/>
      <c r="PHW63" s="35"/>
      <c r="PHX63" s="35"/>
      <c r="PHY63" s="35"/>
      <c r="PHZ63" s="35"/>
      <c r="PIA63" s="35"/>
      <c r="PIB63" s="35"/>
      <c r="PIC63" s="35"/>
      <c r="PID63" s="35"/>
      <c r="PIE63" s="35"/>
      <c r="PIF63" s="35"/>
      <c r="PIG63" s="35"/>
      <c r="PIH63" s="35"/>
      <c r="PII63" s="35"/>
      <c r="PIJ63" s="35"/>
      <c r="PIK63" s="35"/>
      <c r="PIL63" s="35"/>
      <c r="PIM63" s="35"/>
      <c r="PIN63" s="35"/>
      <c r="PIO63" s="35"/>
      <c r="PIP63" s="35"/>
      <c r="PIQ63" s="35"/>
      <c r="PIR63" s="35"/>
      <c r="PIS63" s="35"/>
      <c r="PIT63" s="35"/>
      <c r="PIU63" s="35"/>
      <c r="PIV63" s="35"/>
      <c r="PIW63" s="35"/>
      <c r="PIX63" s="35"/>
      <c r="PIY63" s="35"/>
      <c r="PIZ63" s="35"/>
      <c r="PJA63" s="35"/>
      <c r="PJB63" s="35"/>
      <c r="PJC63" s="35"/>
      <c r="PJD63" s="35"/>
      <c r="PJE63" s="35"/>
      <c r="PJF63" s="35"/>
      <c r="PJG63" s="35"/>
      <c r="PJH63" s="35"/>
      <c r="PJI63" s="35"/>
      <c r="PJJ63" s="35"/>
      <c r="PJK63" s="35"/>
      <c r="PJL63" s="35"/>
      <c r="PJM63" s="35"/>
      <c r="PJN63" s="35"/>
      <c r="PJO63" s="35"/>
      <c r="PJP63" s="35"/>
      <c r="PJQ63" s="35"/>
      <c r="PJR63" s="35"/>
      <c r="PJS63" s="35"/>
      <c r="PJT63" s="35"/>
      <c r="PJU63" s="35"/>
      <c r="PJV63" s="35"/>
      <c r="PJW63" s="35"/>
      <c r="PJX63" s="35"/>
      <c r="PJY63" s="35"/>
      <c r="PJZ63" s="35"/>
      <c r="PKA63" s="35"/>
      <c r="PKB63" s="35"/>
      <c r="PKC63" s="35"/>
      <c r="PKD63" s="35"/>
      <c r="PKE63" s="35"/>
      <c r="PKF63" s="35"/>
      <c r="PKG63" s="35"/>
      <c r="PKH63" s="35"/>
      <c r="PKI63" s="35"/>
      <c r="PKJ63" s="35"/>
      <c r="PKK63" s="35"/>
      <c r="PKL63" s="35"/>
      <c r="PKM63" s="35"/>
      <c r="PKN63" s="35"/>
      <c r="PKO63" s="35"/>
      <c r="PKP63" s="35"/>
      <c r="PKQ63" s="35"/>
      <c r="PKR63" s="35"/>
      <c r="PKS63" s="35"/>
      <c r="PKT63" s="35"/>
      <c r="PKU63" s="35"/>
      <c r="PKV63" s="35"/>
      <c r="PKW63" s="35"/>
      <c r="PKX63" s="35"/>
      <c r="PKY63" s="35"/>
      <c r="PKZ63" s="35"/>
      <c r="PLA63" s="35"/>
      <c r="PLB63" s="35"/>
      <c r="PLC63" s="35"/>
      <c r="PLD63" s="35"/>
      <c r="PLE63" s="35"/>
      <c r="PLF63" s="35"/>
      <c r="PLG63" s="35"/>
      <c r="PLH63" s="35"/>
      <c r="PLI63" s="35"/>
      <c r="PLJ63" s="35"/>
      <c r="PLK63" s="35"/>
      <c r="PLL63" s="35"/>
      <c r="PLM63" s="35"/>
      <c r="PLN63" s="35"/>
      <c r="PLO63" s="35"/>
      <c r="PLP63" s="35"/>
      <c r="PLQ63" s="35"/>
      <c r="PLR63" s="35"/>
      <c r="PLS63" s="35"/>
      <c r="PLT63" s="35"/>
      <c r="PLU63" s="35"/>
      <c r="PLV63" s="35"/>
      <c r="PLW63" s="35"/>
      <c r="PLX63" s="35"/>
      <c r="PLY63" s="35"/>
      <c r="PLZ63" s="35"/>
      <c r="PMA63" s="35"/>
      <c r="PMB63" s="35"/>
      <c r="PMC63" s="35"/>
      <c r="PMD63" s="35"/>
      <c r="PME63" s="35"/>
      <c r="PMF63" s="35"/>
      <c r="PMG63" s="35"/>
      <c r="PMH63" s="35"/>
      <c r="PMI63" s="35"/>
      <c r="PMJ63" s="35"/>
      <c r="PMK63" s="35"/>
      <c r="PML63" s="35"/>
      <c r="PMM63" s="35"/>
      <c r="PMN63" s="35"/>
      <c r="PMO63" s="35"/>
      <c r="PMP63" s="35"/>
      <c r="PMQ63" s="35"/>
      <c r="PMR63" s="35"/>
      <c r="PMS63" s="35"/>
      <c r="PMT63" s="35"/>
      <c r="PMU63" s="35"/>
      <c r="PMV63" s="35"/>
      <c r="PMW63" s="35"/>
      <c r="PMX63" s="35"/>
      <c r="PMY63" s="35"/>
      <c r="PMZ63" s="35"/>
      <c r="PNA63" s="35"/>
      <c r="PNB63" s="35"/>
      <c r="PNC63" s="35"/>
      <c r="PND63" s="35"/>
      <c r="PNE63" s="35"/>
      <c r="PNF63" s="35"/>
      <c r="PNG63" s="35"/>
      <c r="PNH63" s="35"/>
      <c r="PNI63" s="35"/>
      <c r="PNJ63" s="35"/>
      <c r="PNK63" s="35"/>
      <c r="PNL63" s="35"/>
      <c r="PNM63" s="35"/>
      <c r="PNN63" s="35"/>
      <c r="PNO63" s="35"/>
      <c r="PNP63" s="35"/>
      <c r="PNQ63" s="35"/>
      <c r="PNR63" s="35"/>
      <c r="PNS63" s="35"/>
      <c r="PNT63" s="35"/>
      <c r="PNU63" s="35"/>
      <c r="PNV63" s="35"/>
      <c r="PNW63" s="35"/>
      <c r="PNX63" s="35"/>
      <c r="PNY63" s="35"/>
      <c r="PNZ63" s="35"/>
      <c r="POA63" s="35"/>
      <c r="POB63" s="35"/>
      <c r="POC63" s="35"/>
      <c r="POD63" s="35"/>
      <c r="POE63" s="35"/>
      <c r="POF63" s="35"/>
      <c r="POG63" s="35"/>
      <c r="POH63" s="35"/>
      <c r="POI63" s="35"/>
      <c r="POJ63" s="35"/>
      <c r="POK63" s="35"/>
      <c r="POL63" s="35"/>
      <c r="POM63" s="35"/>
      <c r="PON63" s="35"/>
      <c r="POO63" s="35"/>
      <c r="POP63" s="35"/>
      <c r="POQ63" s="35"/>
      <c r="POR63" s="35"/>
      <c r="POS63" s="35"/>
      <c r="POT63" s="35"/>
      <c r="POU63" s="35"/>
      <c r="POV63" s="35"/>
      <c r="POW63" s="35"/>
      <c r="POX63" s="35"/>
      <c r="POY63" s="35"/>
      <c r="POZ63" s="35"/>
      <c r="PPA63" s="35"/>
      <c r="PPB63" s="35"/>
      <c r="PPC63" s="35"/>
      <c r="PPD63" s="35"/>
      <c r="PPE63" s="35"/>
      <c r="PPF63" s="35"/>
      <c r="PPG63" s="35"/>
      <c r="PPH63" s="35"/>
      <c r="PPI63" s="35"/>
      <c r="PPJ63" s="35"/>
      <c r="PPK63" s="35"/>
      <c r="PPL63" s="35"/>
      <c r="PPM63" s="35"/>
      <c r="PPN63" s="35"/>
      <c r="PPO63" s="35"/>
      <c r="PPP63" s="35"/>
      <c r="PPQ63" s="35"/>
      <c r="PPR63" s="35"/>
      <c r="PPS63" s="35"/>
      <c r="PPT63" s="35"/>
      <c r="PPU63" s="35"/>
      <c r="PPV63" s="35"/>
      <c r="PPW63" s="35"/>
      <c r="PPX63" s="35"/>
      <c r="PPY63" s="35"/>
      <c r="PPZ63" s="35"/>
      <c r="PQA63" s="35"/>
      <c r="PQB63" s="35"/>
      <c r="PQC63" s="35"/>
      <c r="PQD63" s="35"/>
      <c r="PQE63" s="35"/>
      <c r="PQF63" s="35"/>
      <c r="PQG63" s="35"/>
      <c r="PQH63" s="35"/>
      <c r="PQI63" s="35"/>
      <c r="PQJ63" s="35"/>
      <c r="PQK63" s="35"/>
      <c r="PQL63" s="35"/>
      <c r="PQM63" s="35"/>
      <c r="PQN63" s="35"/>
      <c r="PQO63" s="35"/>
      <c r="PQP63" s="35"/>
      <c r="PQQ63" s="35"/>
      <c r="PQR63" s="35"/>
      <c r="PQS63" s="35"/>
      <c r="PQT63" s="35"/>
      <c r="PQU63" s="35"/>
      <c r="PQV63" s="35"/>
      <c r="PQW63" s="35"/>
      <c r="PQX63" s="35"/>
      <c r="PQY63" s="35"/>
      <c r="PQZ63" s="35"/>
      <c r="PRA63" s="35"/>
      <c r="PRB63" s="35"/>
      <c r="PRC63" s="35"/>
      <c r="PRD63" s="35"/>
      <c r="PRE63" s="35"/>
      <c r="PRF63" s="35"/>
      <c r="PRG63" s="35"/>
      <c r="PRH63" s="35"/>
      <c r="PRI63" s="35"/>
      <c r="PRJ63" s="35"/>
      <c r="PRK63" s="35"/>
      <c r="PRL63" s="35"/>
      <c r="PRM63" s="35"/>
      <c r="PRN63" s="35"/>
      <c r="PRO63" s="35"/>
      <c r="PRP63" s="35"/>
      <c r="PRQ63" s="35"/>
      <c r="PRR63" s="35"/>
      <c r="PRS63" s="35"/>
      <c r="PRT63" s="35"/>
      <c r="PRU63" s="35"/>
      <c r="PRV63" s="35"/>
      <c r="PRW63" s="35"/>
      <c r="PRX63" s="35"/>
      <c r="PRY63" s="35"/>
      <c r="PRZ63" s="35"/>
      <c r="PSA63" s="35"/>
      <c r="PSB63" s="35"/>
      <c r="PSC63" s="35"/>
      <c r="PSD63" s="35"/>
      <c r="PSE63" s="35"/>
      <c r="PSF63" s="35"/>
      <c r="PSG63" s="35"/>
      <c r="PSH63" s="35"/>
      <c r="PSI63" s="35"/>
      <c r="PSJ63" s="35"/>
      <c r="PSK63" s="35"/>
      <c r="PSL63" s="35"/>
      <c r="PSM63" s="35"/>
      <c r="PSN63" s="35"/>
      <c r="PSO63" s="35"/>
      <c r="PSP63" s="35"/>
      <c r="PSQ63" s="35"/>
      <c r="PSR63" s="35"/>
      <c r="PSS63" s="35"/>
      <c r="PST63" s="35"/>
      <c r="PSU63" s="35"/>
      <c r="PSV63" s="35"/>
      <c r="PSW63" s="35"/>
      <c r="PSX63" s="35"/>
      <c r="PSY63" s="35"/>
      <c r="PSZ63" s="35"/>
      <c r="PTA63" s="35"/>
      <c r="PTB63" s="35"/>
      <c r="PTC63" s="35"/>
      <c r="PTD63" s="35"/>
      <c r="PTE63" s="35"/>
      <c r="PTF63" s="35"/>
      <c r="PTG63" s="35"/>
      <c r="PTH63" s="35"/>
      <c r="PTI63" s="35"/>
      <c r="PTJ63" s="35"/>
      <c r="PTK63" s="35"/>
      <c r="PTL63" s="35"/>
      <c r="PTM63" s="35"/>
      <c r="PTN63" s="35"/>
      <c r="PTO63" s="35"/>
      <c r="PTP63" s="35"/>
      <c r="PTQ63" s="35"/>
      <c r="PTR63" s="35"/>
      <c r="PTS63" s="35"/>
      <c r="PTT63" s="35"/>
      <c r="PTU63" s="35"/>
      <c r="PTV63" s="35"/>
      <c r="PTW63" s="35"/>
      <c r="PTX63" s="35"/>
      <c r="PTY63" s="35"/>
      <c r="PTZ63" s="35"/>
      <c r="PUA63" s="35"/>
      <c r="PUB63" s="35"/>
      <c r="PUC63" s="35"/>
      <c r="PUD63" s="35"/>
      <c r="PUE63" s="35"/>
      <c r="PUF63" s="35"/>
      <c r="PUG63" s="35"/>
      <c r="PUH63" s="35"/>
      <c r="PUI63" s="35"/>
      <c r="PUJ63" s="35"/>
      <c r="PUK63" s="35"/>
      <c r="PUL63" s="35"/>
      <c r="PUM63" s="35"/>
      <c r="PUN63" s="35"/>
      <c r="PUO63" s="35"/>
      <c r="PUP63" s="35"/>
      <c r="PUQ63" s="35"/>
      <c r="PUR63" s="35"/>
      <c r="PUS63" s="35"/>
      <c r="PUT63" s="35"/>
      <c r="PUU63" s="35"/>
      <c r="PUV63" s="35"/>
      <c r="PUW63" s="35"/>
      <c r="PUX63" s="35"/>
      <c r="PUY63" s="35"/>
      <c r="PUZ63" s="35"/>
      <c r="PVA63" s="35"/>
      <c r="PVB63" s="35"/>
      <c r="PVC63" s="35"/>
      <c r="PVD63" s="35"/>
      <c r="PVE63" s="35"/>
      <c r="PVF63" s="35"/>
      <c r="PVG63" s="35"/>
      <c r="PVH63" s="35"/>
      <c r="PVI63" s="35"/>
      <c r="PVJ63" s="35"/>
      <c r="PVK63" s="35"/>
      <c r="PVL63" s="35"/>
      <c r="PVM63" s="35"/>
      <c r="PVN63" s="35"/>
      <c r="PVO63" s="35"/>
      <c r="PVP63" s="35"/>
      <c r="PVQ63" s="35"/>
      <c r="PVR63" s="35"/>
      <c r="PVS63" s="35"/>
      <c r="PVT63" s="35"/>
      <c r="PVU63" s="35"/>
      <c r="PVV63" s="35"/>
      <c r="PVW63" s="35"/>
      <c r="PVX63" s="35"/>
      <c r="PVY63" s="35"/>
      <c r="PVZ63" s="35"/>
      <c r="PWA63" s="35"/>
      <c r="PWB63" s="35"/>
      <c r="PWC63" s="35"/>
      <c r="PWD63" s="35"/>
      <c r="PWE63" s="35"/>
      <c r="PWF63" s="35"/>
      <c r="PWG63" s="35"/>
      <c r="PWH63" s="35"/>
      <c r="PWI63" s="35"/>
      <c r="PWJ63" s="35"/>
      <c r="PWK63" s="35"/>
      <c r="PWL63" s="35"/>
      <c r="PWM63" s="35"/>
      <c r="PWN63" s="35"/>
      <c r="PWO63" s="35"/>
      <c r="PWP63" s="35"/>
      <c r="PWQ63" s="35"/>
      <c r="PWR63" s="35"/>
      <c r="PWS63" s="35"/>
      <c r="PWT63" s="35"/>
      <c r="PWU63" s="35"/>
      <c r="PWV63" s="35"/>
      <c r="PWW63" s="35"/>
      <c r="PWX63" s="35"/>
      <c r="PWY63" s="35"/>
      <c r="PWZ63" s="35"/>
      <c r="PXA63" s="35"/>
      <c r="PXB63" s="35"/>
      <c r="PXC63" s="35"/>
      <c r="PXD63" s="35"/>
      <c r="PXE63" s="35"/>
      <c r="PXF63" s="35"/>
      <c r="PXG63" s="35"/>
      <c r="PXH63" s="35"/>
      <c r="PXI63" s="35"/>
      <c r="PXJ63" s="35"/>
      <c r="PXK63" s="35"/>
      <c r="PXL63" s="35"/>
      <c r="PXM63" s="35"/>
      <c r="PXN63" s="35"/>
      <c r="PXO63" s="35"/>
      <c r="PXP63" s="35"/>
      <c r="PXQ63" s="35"/>
      <c r="PXR63" s="35"/>
      <c r="PXS63" s="35"/>
      <c r="PXT63" s="35"/>
      <c r="PXU63" s="35"/>
      <c r="PXV63" s="35"/>
      <c r="PXW63" s="35"/>
      <c r="PXX63" s="35"/>
      <c r="PXY63" s="35"/>
      <c r="PXZ63" s="35"/>
      <c r="PYA63" s="35"/>
      <c r="PYB63" s="35"/>
      <c r="PYC63" s="35"/>
      <c r="PYD63" s="35"/>
      <c r="PYE63" s="35"/>
      <c r="PYF63" s="35"/>
      <c r="PYG63" s="35"/>
      <c r="PYH63" s="35"/>
      <c r="PYI63" s="35"/>
      <c r="PYJ63" s="35"/>
      <c r="PYK63" s="35"/>
      <c r="PYL63" s="35"/>
      <c r="PYM63" s="35"/>
      <c r="PYN63" s="35"/>
      <c r="PYO63" s="35"/>
      <c r="PYP63" s="35"/>
      <c r="PYQ63" s="35"/>
      <c r="PYR63" s="35"/>
      <c r="PYS63" s="35"/>
      <c r="PYT63" s="35"/>
      <c r="PYU63" s="35"/>
      <c r="PYV63" s="35"/>
      <c r="PYW63" s="35"/>
      <c r="PYX63" s="35"/>
      <c r="PYY63" s="35"/>
      <c r="PYZ63" s="35"/>
      <c r="PZA63" s="35"/>
      <c r="PZB63" s="35"/>
      <c r="PZC63" s="35"/>
      <c r="PZD63" s="35"/>
      <c r="PZE63" s="35"/>
      <c r="PZF63" s="35"/>
      <c r="PZG63" s="35"/>
      <c r="PZH63" s="35"/>
      <c r="PZI63" s="35"/>
      <c r="PZJ63" s="35"/>
      <c r="PZK63" s="35"/>
      <c r="PZL63" s="35"/>
      <c r="PZM63" s="35"/>
      <c r="PZN63" s="35"/>
      <c r="PZO63" s="35"/>
      <c r="PZP63" s="35"/>
      <c r="PZQ63" s="35"/>
      <c r="PZR63" s="35"/>
      <c r="PZS63" s="35"/>
      <c r="PZT63" s="35"/>
      <c r="PZU63" s="35"/>
      <c r="PZV63" s="35"/>
      <c r="PZW63" s="35"/>
      <c r="PZX63" s="35"/>
      <c r="PZY63" s="35"/>
      <c r="PZZ63" s="35"/>
      <c r="QAA63" s="35"/>
      <c r="QAB63" s="35"/>
      <c r="QAC63" s="35"/>
      <c r="QAD63" s="35"/>
      <c r="QAE63" s="35"/>
      <c r="QAF63" s="35"/>
      <c r="QAG63" s="35"/>
      <c r="QAH63" s="35"/>
      <c r="QAI63" s="35"/>
      <c r="QAJ63" s="35"/>
      <c r="QAK63" s="35"/>
      <c r="QAL63" s="35"/>
      <c r="QAM63" s="35"/>
      <c r="QAN63" s="35"/>
      <c r="QAO63" s="35"/>
      <c r="QAP63" s="35"/>
      <c r="QAQ63" s="35"/>
      <c r="QAR63" s="35"/>
      <c r="QAS63" s="35"/>
      <c r="QAT63" s="35"/>
      <c r="QAU63" s="35"/>
      <c r="QAV63" s="35"/>
      <c r="QAW63" s="35"/>
      <c r="QAX63" s="35"/>
      <c r="QAY63" s="35"/>
      <c r="QAZ63" s="35"/>
      <c r="QBA63" s="35"/>
      <c r="QBB63" s="35"/>
      <c r="QBC63" s="35"/>
      <c r="QBD63" s="35"/>
      <c r="QBE63" s="35"/>
      <c r="QBF63" s="35"/>
      <c r="QBG63" s="35"/>
      <c r="QBH63" s="35"/>
      <c r="QBI63" s="35"/>
      <c r="QBJ63" s="35"/>
      <c r="QBK63" s="35"/>
      <c r="QBL63" s="35"/>
      <c r="QBM63" s="35"/>
      <c r="QBN63" s="35"/>
      <c r="QBO63" s="35"/>
      <c r="QBP63" s="35"/>
      <c r="QBQ63" s="35"/>
      <c r="QBR63" s="35"/>
      <c r="QBS63" s="35"/>
      <c r="QBT63" s="35"/>
      <c r="QBU63" s="35"/>
      <c r="QBV63" s="35"/>
      <c r="QBW63" s="35"/>
      <c r="QBX63" s="35"/>
      <c r="QBY63" s="35"/>
      <c r="QBZ63" s="35"/>
      <c r="QCA63" s="35"/>
      <c r="QCB63" s="35"/>
      <c r="QCC63" s="35"/>
      <c r="QCD63" s="35"/>
      <c r="QCE63" s="35"/>
      <c r="QCF63" s="35"/>
      <c r="QCG63" s="35"/>
      <c r="QCH63" s="35"/>
      <c r="QCI63" s="35"/>
      <c r="QCJ63" s="35"/>
      <c r="QCK63" s="35"/>
      <c r="QCL63" s="35"/>
      <c r="QCM63" s="35"/>
      <c r="QCN63" s="35"/>
      <c r="QCO63" s="35"/>
      <c r="QCP63" s="35"/>
      <c r="QCQ63" s="35"/>
      <c r="QCR63" s="35"/>
      <c r="QCS63" s="35"/>
      <c r="QCT63" s="35"/>
      <c r="QCU63" s="35"/>
      <c r="QCV63" s="35"/>
      <c r="QCW63" s="35"/>
      <c r="QCX63" s="35"/>
      <c r="QCY63" s="35"/>
      <c r="QCZ63" s="35"/>
      <c r="QDA63" s="35"/>
      <c r="QDB63" s="35"/>
      <c r="QDC63" s="35"/>
      <c r="QDD63" s="35"/>
      <c r="QDE63" s="35"/>
      <c r="QDF63" s="35"/>
      <c r="QDG63" s="35"/>
      <c r="QDH63" s="35"/>
      <c r="QDI63" s="35"/>
      <c r="QDJ63" s="35"/>
      <c r="QDK63" s="35"/>
      <c r="QDL63" s="35"/>
      <c r="QDM63" s="35"/>
      <c r="QDN63" s="35"/>
      <c r="QDO63" s="35"/>
      <c r="QDP63" s="35"/>
      <c r="QDQ63" s="35"/>
      <c r="QDR63" s="35"/>
      <c r="QDS63" s="35"/>
      <c r="QDT63" s="35"/>
      <c r="QDU63" s="35"/>
      <c r="QDV63" s="35"/>
      <c r="QDW63" s="35"/>
      <c r="QDX63" s="35"/>
      <c r="QDY63" s="35"/>
      <c r="QDZ63" s="35"/>
      <c r="QEA63" s="35"/>
      <c r="QEB63" s="35"/>
      <c r="QEC63" s="35"/>
      <c r="QED63" s="35"/>
      <c r="QEE63" s="35"/>
      <c r="QEF63" s="35"/>
      <c r="QEG63" s="35"/>
      <c r="QEH63" s="35"/>
      <c r="QEI63" s="35"/>
      <c r="QEJ63" s="35"/>
      <c r="QEK63" s="35"/>
      <c r="QEL63" s="35"/>
      <c r="QEM63" s="35"/>
      <c r="QEN63" s="35"/>
      <c r="QEO63" s="35"/>
      <c r="QEP63" s="35"/>
      <c r="QEQ63" s="35"/>
      <c r="QER63" s="35"/>
      <c r="QES63" s="35"/>
      <c r="QET63" s="35"/>
      <c r="QEU63" s="35"/>
      <c r="QEV63" s="35"/>
      <c r="QEW63" s="35"/>
      <c r="QEX63" s="35"/>
      <c r="QEY63" s="35"/>
      <c r="QEZ63" s="35"/>
      <c r="QFA63" s="35"/>
      <c r="QFB63" s="35"/>
      <c r="QFC63" s="35"/>
      <c r="QFD63" s="35"/>
      <c r="QFE63" s="35"/>
      <c r="QFF63" s="35"/>
      <c r="QFG63" s="35"/>
      <c r="QFH63" s="35"/>
      <c r="QFI63" s="35"/>
      <c r="QFJ63" s="35"/>
      <c r="QFK63" s="35"/>
      <c r="QFL63" s="35"/>
      <c r="QFM63" s="35"/>
      <c r="QFN63" s="35"/>
      <c r="QFO63" s="35"/>
      <c r="QFP63" s="35"/>
      <c r="QFQ63" s="35"/>
      <c r="QFR63" s="35"/>
      <c r="QFS63" s="35"/>
      <c r="QFT63" s="35"/>
      <c r="QFU63" s="35"/>
      <c r="QFV63" s="35"/>
      <c r="QFW63" s="35"/>
      <c r="QFX63" s="35"/>
      <c r="QFY63" s="35"/>
      <c r="QFZ63" s="35"/>
      <c r="QGA63" s="35"/>
      <c r="QGB63" s="35"/>
      <c r="QGC63" s="35"/>
      <c r="QGD63" s="35"/>
      <c r="QGE63" s="35"/>
      <c r="QGF63" s="35"/>
      <c r="QGG63" s="35"/>
      <c r="QGH63" s="35"/>
      <c r="QGI63" s="35"/>
      <c r="QGJ63" s="35"/>
      <c r="QGK63" s="35"/>
      <c r="QGL63" s="35"/>
      <c r="QGM63" s="35"/>
      <c r="QGN63" s="35"/>
      <c r="QGO63" s="35"/>
      <c r="QGP63" s="35"/>
      <c r="QGQ63" s="35"/>
      <c r="QGR63" s="35"/>
      <c r="QGS63" s="35"/>
      <c r="QGT63" s="35"/>
      <c r="QGU63" s="35"/>
      <c r="QGV63" s="35"/>
      <c r="QGW63" s="35"/>
      <c r="QGX63" s="35"/>
      <c r="QGY63" s="35"/>
      <c r="QGZ63" s="35"/>
      <c r="QHA63" s="35"/>
      <c r="QHB63" s="35"/>
      <c r="QHC63" s="35"/>
      <c r="QHD63" s="35"/>
      <c r="QHE63" s="35"/>
      <c r="QHF63" s="35"/>
      <c r="QHG63" s="35"/>
      <c r="QHH63" s="35"/>
      <c r="QHI63" s="35"/>
      <c r="QHJ63" s="35"/>
      <c r="QHK63" s="35"/>
      <c r="QHL63" s="35"/>
      <c r="QHM63" s="35"/>
      <c r="QHN63" s="35"/>
      <c r="QHO63" s="35"/>
      <c r="QHP63" s="35"/>
      <c r="QHQ63" s="35"/>
      <c r="QHR63" s="35"/>
      <c r="QHS63" s="35"/>
      <c r="QHT63" s="35"/>
      <c r="QHU63" s="35"/>
      <c r="QHV63" s="35"/>
      <c r="QHW63" s="35"/>
      <c r="QHX63" s="35"/>
      <c r="QHY63" s="35"/>
      <c r="QHZ63" s="35"/>
      <c r="QIA63" s="35"/>
      <c r="QIB63" s="35"/>
      <c r="QIC63" s="35"/>
      <c r="QID63" s="35"/>
      <c r="QIE63" s="35"/>
      <c r="QIF63" s="35"/>
      <c r="QIG63" s="35"/>
      <c r="QIH63" s="35"/>
      <c r="QII63" s="35"/>
      <c r="QIJ63" s="35"/>
      <c r="QIK63" s="35"/>
      <c r="QIL63" s="35"/>
      <c r="QIM63" s="35"/>
      <c r="QIN63" s="35"/>
      <c r="QIO63" s="35"/>
      <c r="QIP63" s="35"/>
      <c r="QIQ63" s="35"/>
      <c r="QIR63" s="35"/>
      <c r="QIS63" s="35"/>
      <c r="QIT63" s="35"/>
      <c r="QIU63" s="35"/>
      <c r="QIV63" s="35"/>
      <c r="QIW63" s="35"/>
      <c r="QIX63" s="35"/>
      <c r="QIY63" s="35"/>
      <c r="QIZ63" s="35"/>
      <c r="QJA63" s="35"/>
      <c r="QJB63" s="35"/>
      <c r="QJC63" s="35"/>
      <c r="QJD63" s="35"/>
      <c r="QJE63" s="35"/>
      <c r="QJF63" s="35"/>
      <c r="QJG63" s="35"/>
      <c r="QJH63" s="35"/>
      <c r="QJI63" s="35"/>
      <c r="QJJ63" s="35"/>
      <c r="QJK63" s="35"/>
      <c r="QJL63" s="35"/>
      <c r="QJM63" s="35"/>
      <c r="QJN63" s="35"/>
      <c r="QJO63" s="35"/>
      <c r="QJP63" s="35"/>
      <c r="QJQ63" s="35"/>
      <c r="QJR63" s="35"/>
      <c r="QJS63" s="35"/>
      <c r="QJT63" s="35"/>
      <c r="QJU63" s="35"/>
      <c r="QJV63" s="35"/>
      <c r="QJW63" s="35"/>
      <c r="QJX63" s="35"/>
      <c r="QJY63" s="35"/>
      <c r="QJZ63" s="35"/>
      <c r="QKA63" s="35"/>
      <c r="QKB63" s="35"/>
      <c r="QKC63" s="35"/>
      <c r="QKD63" s="35"/>
      <c r="QKE63" s="35"/>
      <c r="QKF63" s="35"/>
      <c r="QKG63" s="35"/>
      <c r="QKH63" s="35"/>
      <c r="QKI63" s="35"/>
      <c r="QKJ63" s="35"/>
      <c r="QKK63" s="35"/>
      <c r="QKL63" s="35"/>
      <c r="QKM63" s="35"/>
      <c r="QKN63" s="35"/>
      <c r="QKO63" s="35"/>
      <c r="QKP63" s="35"/>
      <c r="QKQ63" s="35"/>
      <c r="QKR63" s="35"/>
      <c r="QKS63" s="35"/>
      <c r="QKT63" s="35"/>
      <c r="QKU63" s="35"/>
      <c r="QKV63" s="35"/>
      <c r="QKW63" s="35"/>
      <c r="QKX63" s="35"/>
      <c r="QKY63" s="35"/>
      <c r="QKZ63" s="35"/>
      <c r="QLA63" s="35"/>
      <c r="QLB63" s="35"/>
      <c r="QLC63" s="35"/>
      <c r="QLD63" s="35"/>
      <c r="QLE63" s="35"/>
      <c r="QLF63" s="35"/>
      <c r="QLG63" s="35"/>
      <c r="QLH63" s="35"/>
      <c r="QLI63" s="35"/>
      <c r="QLJ63" s="35"/>
      <c r="QLK63" s="35"/>
      <c r="QLL63" s="35"/>
      <c r="QLM63" s="35"/>
      <c r="QLN63" s="35"/>
      <c r="QLO63" s="35"/>
      <c r="QLP63" s="35"/>
      <c r="QLQ63" s="35"/>
      <c r="QLR63" s="35"/>
      <c r="QLS63" s="35"/>
      <c r="QLT63" s="35"/>
      <c r="QLU63" s="35"/>
      <c r="QLV63" s="35"/>
      <c r="QLW63" s="35"/>
      <c r="QLX63" s="35"/>
      <c r="QLY63" s="35"/>
      <c r="QLZ63" s="35"/>
      <c r="QMA63" s="35"/>
      <c r="QMB63" s="35"/>
      <c r="QMC63" s="35"/>
      <c r="QMD63" s="35"/>
      <c r="QME63" s="35"/>
      <c r="QMF63" s="35"/>
      <c r="QMG63" s="35"/>
      <c r="QMH63" s="35"/>
      <c r="QMI63" s="35"/>
      <c r="QMJ63" s="35"/>
      <c r="QMK63" s="35"/>
      <c r="QML63" s="35"/>
      <c r="QMM63" s="35"/>
      <c r="QMN63" s="35"/>
      <c r="QMO63" s="35"/>
      <c r="QMP63" s="35"/>
      <c r="QMQ63" s="35"/>
      <c r="QMR63" s="35"/>
      <c r="QMS63" s="35"/>
      <c r="QMT63" s="35"/>
      <c r="QMU63" s="35"/>
      <c r="QMV63" s="35"/>
      <c r="QMW63" s="35"/>
      <c r="QMX63" s="35"/>
      <c r="QMY63" s="35"/>
      <c r="QMZ63" s="35"/>
      <c r="QNA63" s="35"/>
      <c r="QNB63" s="35"/>
      <c r="QNC63" s="35"/>
      <c r="QND63" s="35"/>
      <c r="QNE63" s="35"/>
      <c r="QNF63" s="35"/>
      <c r="QNG63" s="35"/>
      <c r="QNH63" s="35"/>
      <c r="QNI63" s="35"/>
      <c r="QNJ63" s="35"/>
      <c r="QNK63" s="35"/>
      <c r="QNL63" s="35"/>
      <c r="QNM63" s="35"/>
      <c r="QNN63" s="35"/>
      <c r="QNO63" s="35"/>
      <c r="QNP63" s="35"/>
      <c r="QNQ63" s="35"/>
      <c r="QNR63" s="35"/>
      <c r="QNS63" s="35"/>
      <c r="QNT63" s="35"/>
      <c r="QNU63" s="35"/>
      <c r="QNV63" s="35"/>
      <c r="QNW63" s="35"/>
      <c r="QNX63" s="35"/>
      <c r="QNY63" s="35"/>
      <c r="QNZ63" s="35"/>
      <c r="QOA63" s="35"/>
      <c r="QOB63" s="35"/>
      <c r="QOC63" s="35"/>
      <c r="QOD63" s="35"/>
      <c r="QOE63" s="35"/>
      <c r="QOF63" s="35"/>
      <c r="QOG63" s="35"/>
      <c r="QOH63" s="35"/>
      <c r="QOI63" s="35"/>
      <c r="QOJ63" s="35"/>
      <c r="QOK63" s="35"/>
      <c r="QOL63" s="35"/>
      <c r="QOM63" s="35"/>
      <c r="QON63" s="35"/>
      <c r="QOO63" s="35"/>
      <c r="QOP63" s="35"/>
      <c r="QOQ63" s="35"/>
      <c r="QOR63" s="35"/>
      <c r="QOS63" s="35"/>
      <c r="QOT63" s="35"/>
      <c r="QOU63" s="35"/>
      <c r="QOV63" s="35"/>
      <c r="QOW63" s="35"/>
      <c r="QOX63" s="35"/>
      <c r="QOY63" s="35"/>
      <c r="QOZ63" s="35"/>
      <c r="QPA63" s="35"/>
      <c r="QPB63" s="35"/>
      <c r="QPC63" s="35"/>
      <c r="QPD63" s="35"/>
      <c r="QPE63" s="35"/>
      <c r="QPF63" s="35"/>
      <c r="QPG63" s="35"/>
      <c r="QPH63" s="35"/>
      <c r="QPI63" s="35"/>
      <c r="QPJ63" s="35"/>
      <c r="QPK63" s="35"/>
      <c r="QPL63" s="35"/>
      <c r="QPM63" s="35"/>
      <c r="QPN63" s="35"/>
      <c r="QPO63" s="35"/>
      <c r="QPP63" s="35"/>
      <c r="QPQ63" s="35"/>
      <c r="QPR63" s="35"/>
      <c r="QPS63" s="35"/>
      <c r="QPT63" s="35"/>
      <c r="QPU63" s="35"/>
      <c r="QPV63" s="35"/>
      <c r="QPW63" s="35"/>
      <c r="QPX63" s="35"/>
      <c r="QPY63" s="35"/>
      <c r="QPZ63" s="35"/>
      <c r="QQA63" s="35"/>
      <c r="QQB63" s="35"/>
      <c r="QQC63" s="35"/>
      <c r="QQD63" s="35"/>
      <c r="QQE63" s="35"/>
      <c r="QQF63" s="35"/>
      <c r="QQG63" s="35"/>
      <c r="QQH63" s="35"/>
      <c r="QQI63" s="35"/>
      <c r="QQJ63" s="35"/>
      <c r="QQK63" s="35"/>
      <c r="QQL63" s="35"/>
      <c r="QQM63" s="35"/>
      <c r="QQN63" s="35"/>
      <c r="QQO63" s="35"/>
      <c r="QQP63" s="35"/>
      <c r="QQQ63" s="35"/>
      <c r="QQR63" s="35"/>
      <c r="QQS63" s="35"/>
      <c r="QQT63" s="35"/>
      <c r="QQU63" s="35"/>
      <c r="QQV63" s="35"/>
      <c r="QQW63" s="35"/>
      <c r="QQX63" s="35"/>
      <c r="QQY63" s="35"/>
      <c r="QQZ63" s="35"/>
      <c r="QRA63" s="35"/>
      <c r="QRB63" s="35"/>
      <c r="QRC63" s="35"/>
      <c r="QRD63" s="35"/>
      <c r="QRE63" s="35"/>
      <c r="QRF63" s="35"/>
      <c r="QRG63" s="35"/>
      <c r="QRH63" s="35"/>
      <c r="QRI63" s="35"/>
      <c r="QRJ63" s="35"/>
      <c r="QRK63" s="35"/>
      <c r="QRL63" s="35"/>
      <c r="QRM63" s="35"/>
      <c r="QRN63" s="35"/>
      <c r="QRO63" s="35"/>
      <c r="QRP63" s="35"/>
      <c r="QRQ63" s="35"/>
      <c r="QRR63" s="35"/>
      <c r="QRS63" s="35"/>
      <c r="QRT63" s="35"/>
      <c r="QRU63" s="35"/>
      <c r="QRV63" s="35"/>
      <c r="QRW63" s="35"/>
      <c r="QRX63" s="35"/>
      <c r="QRY63" s="35"/>
      <c r="QRZ63" s="35"/>
      <c r="QSA63" s="35"/>
      <c r="QSB63" s="35"/>
      <c r="QSC63" s="35"/>
      <c r="QSD63" s="35"/>
      <c r="QSE63" s="35"/>
      <c r="QSF63" s="35"/>
      <c r="QSG63" s="35"/>
      <c r="QSH63" s="35"/>
      <c r="QSI63" s="35"/>
      <c r="QSJ63" s="35"/>
      <c r="QSK63" s="35"/>
      <c r="QSL63" s="35"/>
      <c r="QSM63" s="35"/>
      <c r="QSN63" s="35"/>
      <c r="QSO63" s="35"/>
      <c r="QSP63" s="35"/>
      <c r="QSQ63" s="35"/>
      <c r="QSR63" s="35"/>
      <c r="QSS63" s="35"/>
      <c r="QST63" s="35"/>
      <c r="QSU63" s="35"/>
      <c r="QSV63" s="35"/>
      <c r="QSW63" s="35"/>
      <c r="QSX63" s="35"/>
      <c r="QSY63" s="35"/>
      <c r="QSZ63" s="35"/>
      <c r="QTA63" s="35"/>
      <c r="QTB63" s="35"/>
      <c r="QTC63" s="35"/>
      <c r="QTD63" s="35"/>
      <c r="QTE63" s="35"/>
      <c r="QTF63" s="35"/>
      <c r="QTG63" s="35"/>
      <c r="QTH63" s="35"/>
      <c r="QTI63" s="35"/>
      <c r="QTJ63" s="35"/>
      <c r="QTK63" s="35"/>
      <c r="QTL63" s="35"/>
      <c r="QTM63" s="35"/>
      <c r="QTN63" s="35"/>
      <c r="QTO63" s="35"/>
      <c r="QTP63" s="35"/>
      <c r="QTQ63" s="35"/>
      <c r="QTR63" s="35"/>
      <c r="QTS63" s="35"/>
      <c r="QTT63" s="35"/>
      <c r="QTU63" s="35"/>
      <c r="QTV63" s="35"/>
      <c r="QTW63" s="35"/>
      <c r="QTX63" s="35"/>
      <c r="QTY63" s="35"/>
      <c r="QTZ63" s="35"/>
      <c r="QUA63" s="35"/>
      <c r="QUB63" s="35"/>
      <c r="QUC63" s="35"/>
      <c r="QUD63" s="35"/>
      <c r="QUE63" s="35"/>
      <c r="QUF63" s="35"/>
      <c r="QUG63" s="35"/>
      <c r="QUH63" s="35"/>
      <c r="QUI63" s="35"/>
      <c r="QUJ63" s="35"/>
      <c r="QUK63" s="35"/>
      <c r="QUL63" s="35"/>
      <c r="QUM63" s="35"/>
      <c r="QUN63" s="35"/>
      <c r="QUO63" s="35"/>
      <c r="QUP63" s="35"/>
      <c r="QUQ63" s="35"/>
      <c r="QUR63" s="35"/>
      <c r="QUS63" s="35"/>
      <c r="QUT63" s="35"/>
      <c r="QUU63" s="35"/>
      <c r="QUV63" s="35"/>
      <c r="QUW63" s="35"/>
      <c r="QUX63" s="35"/>
      <c r="QUY63" s="35"/>
      <c r="QUZ63" s="35"/>
      <c r="QVA63" s="35"/>
      <c r="QVB63" s="35"/>
      <c r="QVC63" s="35"/>
      <c r="QVD63" s="35"/>
      <c r="QVE63" s="35"/>
      <c r="QVF63" s="35"/>
      <c r="QVG63" s="35"/>
      <c r="QVH63" s="35"/>
      <c r="QVI63" s="35"/>
      <c r="QVJ63" s="35"/>
      <c r="QVK63" s="35"/>
      <c r="QVL63" s="35"/>
      <c r="QVM63" s="35"/>
      <c r="QVN63" s="35"/>
      <c r="QVO63" s="35"/>
      <c r="QVP63" s="35"/>
      <c r="QVQ63" s="35"/>
      <c r="QVR63" s="35"/>
      <c r="QVS63" s="35"/>
      <c r="QVT63" s="35"/>
      <c r="QVU63" s="35"/>
      <c r="QVV63" s="35"/>
      <c r="QVW63" s="35"/>
      <c r="QVX63" s="35"/>
      <c r="QVY63" s="35"/>
      <c r="QVZ63" s="35"/>
      <c r="QWA63" s="35"/>
      <c r="QWB63" s="35"/>
      <c r="QWC63" s="35"/>
      <c r="QWD63" s="35"/>
      <c r="QWE63" s="35"/>
      <c r="QWF63" s="35"/>
      <c r="QWG63" s="35"/>
      <c r="QWH63" s="35"/>
      <c r="QWI63" s="35"/>
      <c r="QWJ63" s="35"/>
      <c r="QWK63" s="35"/>
      <c r="QWL63" s="35"/>
      <c r="QWM63" s="35"/>
      <c r="QWN63" s="35"/>
      <c r="QWO63" s="35"/>
      <c r="QWP63" s="35"/>
      <c r="QWQ63" s="35"/>
      <c r="QWR63" s="35"/>
      <c r="QWS63" s="35"/>
      <c r="QWT63" s="35"/>
      <c r="QWU63" s="35"/>
      <c r="QWV63" s="35"/>
      <c r="QWW63" s="35"/>
      <c r="QWX63" s="35"/>
      <c r="QWY63" s="35"/>
      <c r="QWZ63" s="35"/>
      <c r="QXA63" s="35"/>
      <c r="QXB63" s="35"/>
      <c r="QXC63" s="35"/>
      <c r="QXD63" s="35"/>
      <c r="QXE63" s="35"/>
      <c r="QXF63" s="35"/>
      <c r="QXG63" s="35"/>
      <c r="QXH63" s="35"/>
      <c r="QXI63" s="35"/>
      <c r="QXJ63" s="35"/>
      <c r="QXK63" s="35"/>
      <c r="QXL63" s="35"/>
      <c r="QXM63" s="35"/>
      <c r="QXN63" s="35"/>
      <c r="QXO63" s="35"/>
      <c r="QXP63" s="35"/>
      <c r="QXQ63" s="35"/>
      <c r="QXR63" s="35"/>
      <c r="QXS63" s="35"/>
      <c r="QXT63" s="35"/>
      <c r="QXU63" s="35"/>
      <c r="QXV63" s="35"/>
      <c r="QXW63" s="35"/>
      <c r="QXX63" s="35"/>
      <c r="QXY63" s="35"/>
      <c r="QXZ63" s="35"/>
      <c r="QYA63" s="35"/>
      <c r="QYB63" s="35"/>
      <c r="QYC63" s="35"/>
      <c r="QYD63" s="35"/>
      <c r="QYE63" s="35"/>
      <c r="QYF63" s="35"/>
      <c r="QYG63" s="35"/>
      <c r="QYH63" s="35"/>
      <c r="QYI63" s="35"/>
      <c r="QYJ63" s="35"/>
      <c r="QYK63" s="35"/>
      <c r="QYL63" s="35"/>
      <c r="QYM63" s="35"/>
      <c r="QYN63" s="35"/>
      <c r="QYO63" s="35"/>
      <c r="QYP63" s="35"/>
      <c r="QYQ63" s="35"/>
      <c r="QYR63" s="35"/>
      <c r="QYS63" s="35"/>
      <c r="QYT63" s="35"/>
      <c r="QYU63" s="35"/>
      <c r="QYV63" s="35"/>
      <c r="QYW63" s="35"/>
      <c r="QYX63" s="35"/>
      <c r="QYY63" s="35"/>
      <c r="QYZ63" s="35"/>
      <c r="QZA63" s="35"/>
      <c r="QZB63" s="35"/>
      <c r="QZC63" s="35"/>
      <c r="QZD63" s="35"/>
      <c r="QZE63" s="35"/>
      <c r="QZF63" s="35"/>
      <c r="QZG63" s="35"/>
      <c r="QZH63" s="35"/>
      <c r="QZI63" s="35"/>
      <c r="QZJ63" s="35"/>
      <c r="QZK63" s="35"/>
      <c r="QZL63" s="35"/>
      <c r="QZM63" s="35"/>
      <c r="QZN63" s="35"/>
      <c r="QZO63" s="35"/>
      <c r="QZP63" s="35"/>
      <c r="QZQ63" s="35"/>
      <c r="QZR63" s="35"/>
      <c r="QZS63" s="35"/>
      <c r="QZT63" s="35"/>
      <c r="QZU63" s="35"/>
      <c r="QZV63" s="35"/>
      <c r="QZW63" s="35"/>
      <c r="QZX63" s="35"/>
      <c r="QZY63" s="35"/>
      <c r="QZZ63" s="35"/>
      <c r="RAA63" s="35"/>
      <c r="RAB63" s="35"/>
      <c r="RAC63" s="35"/>
      <c r="RAD63" s="35"/>
      <c r="RAE63" s="35"/>
      <c r="RAF63" s="35"/>
      <c r="RAG63" s="35"/>
      <c r="RAH63" s="35"/>
      <c r="RAI63" s="35"/>
      <c r="RAJ63" s="35"/>
      <c r="RAK63" s="35"/>
      <c r="RAL63" s="35"/>
      <c r="RAM63" s="35"/>
      <c r="RAN63" s="35"/>
      <c r="RAO63" s="35"/>
      <c r="RAP63" s="35"/>
      <c r="RAQ63" s="35"/>
      <c r="RAR63" s="35"/>
      <c r="RAS63" s="35"/>
      <c r="RAT63" s="35"/>
      <c r="RAU63" s="35"/>
      <c r="RAV63" s="35"/>
      <c r="RAW63" s="35"/>
      <c r="RAX63" s="35"/>
      <c r="RAY63" s="35"/>
      <c r="RAZ63" s="35"/>
      <c r="RBA63" s="35"/>
      <c r="RBB63" s="35"/>
      <c r="RBC63" s="35"/>
      <c r="RBD63" s="35"/>
      <c r="RBE63" s="35"/>
      <c r="RBF63" s="35"/>
      <c r="RBG63" s="35"/>
      <c r="RBH63" s="35"/>
      <c r="RBI63" s="35"/>
      <c r="RBJ63" s="35"/>
      <c r="RBK63" s="35"/>
      <c r="RBL63" s="35"/>
      <c r="RBM63" s="35"/>
      <c r="RBN63" s="35"/>
      <c r="RBO63" s="35"/>
      <c r="RBP63" s="35"/>
      <c r="RBQ63" s="35"/>
      <c r="RBR63" s="35"/>
      <c r="RBS63" s="35"/>
      <c r="RBT63" s="35"/>
      <c r="RBU63" s="35"/>
      <c r="RBV63" s="35"/>
      <c r="RBW63" s="35"/>
      <c r="RBX63" s="35"/>
      <c r="RBY63" s="35"/>
      <c r="RBZ63" s="35"/>
      <c r="RCA63" s="35"/>
      <c r="RCB63" s="35"/>
      <c r="RCC63" s="35"/>
      <c r="RCD63" s="35"/>
      <c r="RCE63" s="35"/>
      <c r="RCF63" s="35"/>
      <c r="RCG63" s="35"/>
      <c r="RCH63" s="35"/>
      <c r="RCI63" s="35"/>
      <c r="RCJ63" s="35"/>
      <c r="RCK63" s="35"/>
      <c r="RCL63" s="35"/>
      <c r="RCM63" s="35"/>
      <c r="RCN63" s="35"/>
      <c r="RCO63" s="35"/>
      <c r="RCP63" s="35"/>
      <c r="RCQ63" s="35"/>
      <c r="RCR63" s="35"/>
      <c r="RCS63" s="35"/>
      <c r="RCT63" s="35"/>
      <c r="RCU63" s="35"/>
      <c r="RCV63" s="35"/>
      <c r="RCW63" s="35"/>
      <c r="RCX63" s="35"/>
      <c r="RCY63" s="35"/>
      <c r="RCZ63" s="35"/>
      <c r="RDA63" s="35"/>
      <c r="RDB63" s="35"/>
      <c r="RDC63" s="35"/>
      <c r="RDD63" s="35"/>
      <c r="RDE63" s="35"/>
      <c r="RDF63" s="35"/>
      <c r="RDG63" s="35"/>
      <c r="RDH63" s="35"/>
      <c r="RDI63" s="35"/>
      <c r="RDJ63" s="35"/>
      <c r="RDK63" s="35"/>
      <c r="RDL63" s="35"/>
      <c r="RDM63" s="35"/>
      <c r="RDN63" s="35"/>
      <c r="RDO63" s="35"/>
      <c r="RDP63" s="35"/>
      <c r="RDQ63" s="35"/>
      <c r="RDR63" s="35"/>
      <c r="RDS63" s="35"/>
      <c r="RDT63" s="35"/>
      <c r="RDU63" s="35"/>
      <c r="RDV63" s="35"/>
      <c r="RDW63" s="35"/>
      <c r="RDX63" s="35"/>
      <c r="RDY63" s="35"/>
      <c r="RDZ63" s="35"/>
      <c r="REA63" s="35"/>
      <c r="REB63" s="35"/>
      <c r="REC63" s="35"/>
      <c r="RED63" s="35"/>
      <c r="REE63" s="35"/>
      <c r="REF63" s="35"/>
      <c r="REG63" s="35"/>
      <c r="REH63" s="35"/>
      <c r="REI63" s="35"/>
      <c r="REJ63" s="35"/>
      <c r="REK63" s="35"/>
      <c r="REL63" s="35"/>
      <c r="REM63" s="35"/>
      <c r="REN63" s="35"/>
      <c r="REO63" s="35"/>
      <c r="REP63" s="35"/>
      <c r="REQ63" s="35"/>
      <c r="RER63" s="35"/>
      <c r="RES63" s="35"/>
      <c r="RET63" s="35"/>
      <c r="REU63" s="35"/>
      <c r="REV63" s="35"/>
      <c r="REW63" s="35"/>
      <c r="REX63" s="35"/>
      <c r="REY63" s="35"/>
      <c r="REZ63" s="35"/>
      <c r="RFA63" s="35"/>
      <c r="RFB63" s="35"/>
      <c r="RFC63" s="35"/>
      <c r="RFD63" s="35"/>
      <c r="RFE63" s="35"/>
      <c r="RFF63" s="35"/>
      <c r="RFG63" s="35"/>
      <c r="RFH63" s="35"/>
      <c r="RFI63" s="35"/>
      <c r="RFJ63" s="35"/>
      <c r="RFK63" s="35"/>
      <c r="RFL63" s="35"/>
      <c r="RFM63" s="35"/>
      <c r="RFN63" s="35"/>
      <c r="RFO63" s="35"/>
      <c r="RFP63" s="35"/>
      <c r="RFQ63" s="35"/>
      <c r="RFR63" s="35"/>
      <c r="RFS63" s="35"/>
      <c r="RFT63" s="35"/>
      <c r="RFU63" s="35"/>
      <c r="RFV63" s="35"/>
      <c r="RFW63" s="35"/>
      <c r="RFX63" s="35"/>
      <c r="RFY63" s="35"/>
      <c r="RFZ63" s="35"/>
      <c r="RGA63" s="35"/>
      <c r="RGB63" s="35"/>
      <c r="RGC63" s="35"/>
      <c r="RGD63" s="35"/>
      <c r="RGE63" s="35"/>
      <c r="RGF63" s="35"/>
      <c r="RGG63" s="35"/>
      <c r="RGH63" s="35"/>
      <c r="RGI63" s="35"/>
      <c r="RGJ63" s="35"/>
      <c r="RGK63" s="35"/>
      <c r="RGL63" s="35"/>
      <c r="RGM63" s="35"/>
      <c r="RGN63" s="35"/>
      <c r="RGO63" s="35"/>
      <c r="RGP63" s="35"/>
      <c r="RGQ63" s="35"/>
      <c r="RGR63" s="35"/>
      <c r="RGS63" s="35"/>
      <c r="RGT63" s="35"/>
      <c r="RGU63" s="35"/>
      <c r="RGV63" s="35"/>
      <c r="RGW63" s="35"/>
      <c r="RGX63" s="35"/>
      <c r="RGY63" s="35"/>
      <c r="RGZ63" s="35"/>
      <c r="RHA63" s="35"/>
      <c r="RHB63" s="35"/>
      <c r="RHC63" s="35"/>
      <c r="RHD63" s="35"/>
      <c r="RHE63" s="35"/>
      <c r="RHF63" s="35"/>
      <c r="RHG63" s="35"/>
      <c r="RHH63" s="35"/>
      <c r="RHI63" s="35"/>
      <c r="RHJ63" s="35"/>
      <c r="RHK63" s="35"/>
      <c r="RHL63" s="35"/>
      <c r="RHM63" s="35"/>
      <c r="RHN63" s="35"/>
      <c r="RHO63" s="35"/>
      <c r="RHP63" s="35"/>
      <c r="RHQ63" s="35"/>
      <c r="RHR63" s="35"/>
      <c r="RHS63" s="35"/>
      <c r="RHT63" s="35"/>
      <c r="RHU63" s="35"/>
      <c r="RHV63" s="35"/>
      <c r="RHW63" s="35"/>
      <c r="RHX63" s="35"/>
      <c r="RHY63" s="35"/>
      <c r="RHZ63" s="35"/>
      <c r="RIA63" s="35"/>
      <c r="RIB63" s="35"/>
      <c r="RIC63" s="35"/>
      <c r="RID63" s="35"/>
      <c r="RIE63" s="35"/>
      <c r="RIF63" s="35"/>
      <c r="RIG63" s="35"/>
      <c r="RIH63" s="35"/>
      <c r="RII63" s="35"/>
      <c r="RIJ63" s="35"/>
      <c r="RIK63" s="35"/>
      <c r="RIL63" s="35"/>
      <c r="RIM63" s="35"/>
      <c r="RIN63" s="35"/>
      <c r="RIO63" s="35"/>
      <c r="RIP63" s="35"/>
      <c r="RIQ63" s="35"/>
      <c r="RIR63" s="35"/>
      <c r="RIS63" s="35"/>
      <c r="RIT63" s="35"/>
      <c r="RIU63" s="35"/>
      <c r="RIV63" s="35"/>
      <c r="RIW63" s="35"/>
      <c r="RIX63" s="35"/>
      <c r="RIY63" s="35"/>
      <c r="RIZ63" s="35"/>
      <c r="RJA63" s="35"/>
      <c r="RJB63" s="35"/>
      <c r="RJC63" s="35"/>
      <c r="RJD63" s="35"/>
      <c r="RJE63" s="35"/>
      <c r="RJF63" s="35"/>
      <c r="RJG63" s="35"/>
      <c r="RJH63" s="35"/>
      <c r="RJI63" s="35"/>
      <c r="RJJ63" s="35"/>
      <c r="RJK63" s="35"/>
      <c r="RJL63" s="35"/>
      <c r="RJM63" s="35"/>
      <c r="RJN63" s="35"/>
      <c r="RJO63" s="35"/>
      <c r="RJP63" s="35"/>
      <c r="RJQ63" s="35"/>
      <c r="RJR63" s="35"/>
      <c r="RJS63" s="35"/>
      <c r="RJT63" s="35"/>
      <c r="RJU63" s="35"/>
      <c r="RJV63" s="35"/>
      <c r="RJW63" s="35"/>
      <c r="RJX63" s="35"/>
      <c r="RJY63" s="35"/>
      <c r="RJZ63" s="35"/>
      <c r="RKA63" s="35"/>
      <c r="RKB63" s="35"/>
      <c r="RKC63" s="35"/>
      <c r="RKD63" s="35"/>
      <c r="RKE63" s="35"/>
      <c r="RKF63" s="35"/>
      <c r="RKG63" s="35"/>
      <c r="RKH63" s="35"/>
      <c r="RKI63" s="35"/>
      <c r="RKJ63" s="35"/>
      <c r="RKK63" s="35"/>
      <c r="RKL63" s="35"/>
      <c r="RKM63" s="35"/>
      <c r="RKN63" s="35"/>
      <c r="RKO63" s="35"/>
      <c r="RKP63" s="35"/>
      <c r="RKQ63" s="35"/>
      <c r="RKR63" s="35"/>
      <c r="RKS63" s="35"/>
      <c r="RKT63" s="35"/>
      <c r="RKU63" s="35"/>
      <c r="RKV63" s="35"/>
      <c r="RKW63" s="35"/>
      <c r="RKX63" s="35"/>
      <c r="RKY63" s="35"/>
      <c r="RKZ63" s="35"/>
      <c r="RLA63" s="35"/>
      <c r="RLB63" s="35"/>
      <c r="RLC63" s="35"/>
      <c r="RLD63" s="35"/>
      <c r="RLE63" s="35"/>
      <c r="RLF63" s="35"/>
      <c r="RLG63" s="35"/>
      <c r="RLH63" s="35"/>
      <c r="RLI63" s="35"/>
      <c r="RLJ63" s="35"/>
      <c r="RLK63" s="35"/>
      <c r="RLL63" s="35"/>
      <c r="RLM63" s="35"/>
      <c r="RLN63" s="35"/>
      <c r="RLO63" s="35"/>
      <c r="RLP63" s="35"/>
      <c r="RLQ63" s="35"/>
      <c r="RLR63" s="35"/>
      <c r="RLS63" s="35"/>
      <c r="RLT63" s="35"/>
      <c r="RLU63" s="35"/>
      <c r="RLV63" s="35"/>
      <c r="RLW63" s="35"/>
      <c r="RLX63" s="35"/>
      <c r="RLY63" s="35"/>
      <c r="RLZ63" s="35"/>
      <c r="RMA63" s="35"/>
      <c r="RMB63" s="35"/>
      <c r="RMC63" s="35"/>
      <c r="RMD63" s="35"/>
      <c r="RME63" s="35"/>
      <c r="RMF63" s="35"/>
      <c r="RMG63" s="35"/>
      <c r="RMH63" s="35"/>
      <c r="RMI63" s="35"/>
      <c r="RMJ63" s="35"/>
      <c r="RMK63" s="35"/>
      <c r="RML63" s="35"/>
      <c r="RMM63" s="35"/>
      <c r="RMN63" s="35"/>
      <c r="RMO63" s="35"/>
      <c r="RMP63" s="35"/>
      <c r="RMQ63" s="35"/>
      <c r="RMR63" s="35"/>
      <c r="RMS63" s="35"/>
      <c r="RMT63" s="35"/>
      <c r="RMU63" s="35"/>
      <c r="RMV63" s="35"/>
      <c r="RMW63" s="35"/>
      <c r="RMX63" s="35"/>
      <c r="RMY63" s="35"/>
      <c r="RMZ63" s="35"/>
      <c r="RNA63" s="35"/>
      <c r="RNB63" s="35"/>
      <c r="RNC63" s="35"/>
      <c r="RND63" s="35"/>
      <c r="RNE63" s="35"/>
      <c r="RNF63" s="35"/>
      <c r="RNG63" s="35"/>
      <c r="RNH63" s="35"/>
      <c r="RNI63" s="35"/>
      <c r="RNJ63" s="35"/>
      <c r="RNK63" s="35"/>
      <c r="RNL63" s="35"/>
      <c r="RNM63" s="35"/>
      <c r="RNN63" s="35"/>
      <c r="RNO63" s="35"/>
      <c r="RNP63" s="35"/>
      <c r="RNQ63" s="35"/>
      <c r="RNR63" s="35"/>
      <c r="RNS63" s="35"/>
      <c r="RNT63" s="35"/>
      <c r="RNU63" s="35"/>
      <c r="RNV63" s="35"/>
      <c r="RNW63" s="35"/>
      <c r="RNX63" s="35"/>
      <c r="RNY63" s="35"/>
      <c r="RNZ63" s="35"/>
      <c r="ROA63" s="35"/>
      <c r="ROB63" s="35"/>
      <c r="ROC63" s="35"/>
      <c r="ROD63" s="35"/>
      <c r="ROE63" s="35"/>
      <c r="ROF63" s="35"/>
      <c r="ROG63" s="35"/>
      <c r="ROH63" s="35"/>
      <c r="ROI63" s="35"/>
      <c r="ROJ63" s="35"/>
      <c r="ROK63" s="35"/>
      <c r="ROL63" s="35"/>
      <c r="ROM63" s="35"/>
      <c r="RON63" s="35"/>
      <c r="ROO63" s="35"/>
      <c r="ROP63" s="35"/>
      <c r="ROQ63" s="35"/>
      <c r="ROR63" s="35"/>
      <c r="ROS63" s="35"/>
      <c r="ROT63" s="35"/>
      <c r="ROU63" s="35"/>
      <c r="ROV63" s="35"/>
      <c r="ROW63" s="35"/>
      <c r="ROX63" s="35"/>
      <c r="ROY63" s="35"/>
      <c r="ROZ63" s="35"/>
      <c r="RPA63" s="35"/>
      <c r="RPB63" s="35"/>
      <c r="RPC63" s="35"/>
      <c r="RPD63" s="35"/>
      <c r="RPE63" s="35"/>
      <c r="RPF63" s="35"/>
      <c r="RPG63" s="35"/>
      <c r="RPH63" s="35"/>
      <c r="RPI63" s="35"/>
      <c r="RPJ63" s="35"/>
      <c r="RPK63" s="35"/>
      <c r="RPL63" s="35"/>
      <c r="RPM63" s="35"/>
      <c r="RPN63" s="35"/>
      <c r="RPO63" s="35"/>
      <c r="RPP63" s="35"/>
      <c r="RPQ63" s="35"/>
      <c r="RPR63" s="35"/>
      <c r="RPS63" s="35"/>
      <c r="RPT63" s="35"/>
      <c r="RPU63" s="35"/>
      <c r="RPV63" s="35"/>
      <c r="RPW63" s="35"/>
      <c r="RPX63" s="35"/>
      <c r="RPY63" s="35"/>
      <c r="RPZ63" s="35"/>
      <c r="RQA63" s="35"/>
      <c r="RQB63" s="35"/>
      <c r="RQC63" s="35"/>
      <c r="RQD63" s="35"/>
      <c r="RQE63" s="35"/>
      <c r="RQF63" s="35"/>
      <c r="RQG63" s="35"/>
      <c r="RQH63" s="35"/>
      <c r="RQI63" s="35"/>
      <c r="RQJ63" s="35"/>
      <c r="RQK63" s="35"/>
      <c r="RQL63" s="35"/>
      <c r="RQM63" s="35"/>
      <c r="RQN63" s="35"/>
      <c r="RQO63" s="35"/>
      <c r="RQP63" s="35"/>
      <c r="RQQ63" s="35"/>
      <c r="RQR63" s="35"/>
      <c r="RQS63" s="35"/>
      <c r="RQT63" s="35"/>
      <c r="RQU63" s="35"/>
      <c r="RQV63" s="35"/>
      <c r="RQW63" s="35"/>
      <c r="RQX63" s="35"/>
      <c r="RQY63" s="35"/>
      <c r="RQZ63" s="35"/>
      <c r="RRA63" s="35"/>
      <c r="RRB63" s="35"/>
      <c r="RRC63" s="35"/>
      <c r="RRD63" s="35"/>
      <c r="RRE63" s="35"/>
      <c r="RRF63" s="35"/>
      <c r="RRG63" s="35"/>
      <c r="RRH63" s="35"/>
      <c r="RRI63" s="35"/>
      <c r="RRJ63" s="35"/>
      <c r="RRK63" s="35"/>
      <c r="RRL63" s="35"/>
      <c r="RRM63" s="35"/>
      <c r="RRN63" s="35"/>
      <c r="RRO63" s="35"/>
      <c r="RRP63" s="35"/>
      <c r="RRQ63" s="35"/>
      <c r="RRR63" s="35"/>
      <c r="RRS63" s="35"/>
      <c r="RRT63" s="35"/>
      <c r="RRU63" s="35"/>
      <c r="RRV63" s="35"/>
      <c r="RRW63" s="35"/>
      <c r="RRX63" s="35"/>
      <c r="RRY63" s="35"/>
      <c r="RRZ63" s="35"/>
      <c r="RSA63" s="35"/>
      <c r="RSB63" s="35"/>
      <c r="RSC63" s="35"/>
      <c r="RSD63" s="35"/>
      <c r="RSE63" s="35"/>
      <c r="RSF63" s="35"/>
      <c r="RSG63" s="35"/>
      <c r="RSH63" s="35"/>
      <c r="RSI63" s="35"/>
      <c r="RSJ63" s="35"/>
      <c r="RSK63" s="35"/>
      <c r="RSL63" s="35"/>
      <c r="RSM63" s="35"/>
      <c r="RSN63" s="35"/>
      <c r="RSO63" s="35"/>
      <c r="RSP63" s="35"/>
      <c r="RSQ63" s="35"/>
      <c r="RSR63" s="35"/>
      <c r="RSS63" s="35"/>
      <c r="RST63" s="35"/>
      <c r="RSU63" s="35"/>
      <c r="RSV63" s="35"/>
      <c r="RSW63" s="35"/>
      <c r="RSX63" s="35"/>
      <c r="RSY63" s="35"/>
      <c r="RSZ63" s="35"/>
      <c r="RTA63" s="35"/>
      <c r="RTB63" s="35"/>
      <c r="RTC63" s="35"/>
      <c r="RTD63" s="35"/>
      <c r="RTE63" s="35"/>
      <c r="RTF63" s="35"/>
      <c r="RTG63" s="35"/>
      <c r="RTH63" s="35"/>
      <c r="RTI63" s="35"/>
      <c r="RTJ63" s="35"/>
      <c r="RTK63" s="35"/>
      <c r="RTL63" s="35"/>
      <c r="RTM63" s="35"/>
      <c r="RTN63" s="35"/>
      <c r="RTO63" s="35"/>
      <c r="RTP63" s="35"/>
      <c r="RTQ63" s="35"/>
      <c r="RTR63" s="35"/>
      <c r="RTS63" s="35"/>
      <c r="RTT63" s="35"/>
      <c r="RTU63" s="35"/>
      <c r="RTV63" s="35"/>
      <c r="RTW63" s="35"/>
      <c r="RTX63" s="35"/>
      <c r="RTY63" s="35"/>
      <c r="RTZ63" s="35"/>
      <c r="RUA63" s="35"/>
      <c r="RUB63" s="35"/>
      <c r="RUC63" s="35"/>
      <c r="RUD63" s="35"/>
      <c r="RUE63" s="35"/>
      <c r="RUF63" s="35"/>
      <c r="RUG63" s="35"/>
      <c r="RUH63" s="35"/>
      <c r="RUI63" s="35"/>
      <c r="RUJ63" s="35"/>
      <c r="RUK63" s="35"/>
      <c r="RUL63" s="35"/>
      <c r="RUM63" s="35"/>
      <c r="RUN63" s="35"/>
      <c r="RUO63" s="35"/>
      <c r="RUP63" s="35"/>
      <c r="RUQ63" s="35"/>
      <c r="RUR63" s="35"/>
      <c r="RUS63" s="35"/>
      <c r="RUT63" s="35"/>
      <c r="RUU63" s="35"/>
      <c r="RUV63" s="35"/>
      <c r="RUW63" s="35"/>
      <c r="RUX63" s="35"/>
      <c r="RUY63" s="35"/>
      <c r="RUZ63" s="35"/>
      <c r="RVA63" s="35"/>
      <c r="RVB63" s="35"/>
      <c r="RVC63" s="35"/>
      <c r="RVD63" s="35"/>
      <c r="RVE63" s="35"/>
      <c r="RVF63" s="35"/>
      <c r="RVG63" s="35"/>
      <c r="RVH63" s="35"/>
      <c r="RVI63" s="35"/>
      <c r="RVJ63" s="35"/>
      <c r="RVK63" s="35"/>
      <c r="RVL63" s="35"/>
      <c r="RVM63" s="35"/>
      <c r="RVN63" s="35"/>
      <c r="RVO63" s="35"/>
      <c r="RVP63" s="35"/>
      <c r="RVQ63" s="35"/>
      <c r="RVR63" s="35"/>
      <c r="RVS63" s="35"/>
      <c r="RVT63" s="35"/>
      <c r="RVU63" s="35"/>
      <c r="RVV63" s="35"/>
      <c r="RVW63" s="35"/>
      <c r="RVX63" s="35"/>
      <c r="RVY63" s="35"/>
      <c r="RVZ63" s="35"/>
      <c r="RWA63" s="35"/>
      <c r="RWB63" s="35"/>
      <c r="RWC63" s="35"/>
      <c r="RWD63" s="35"/>
      <c r="RWE63" s="35"/>
      <c r="RWF63" s="35"/>
      <c r="RWG63" s="35"/>
      <c r="RWH63" s="35"/>
      <c r="RWI63" s="35"/>
      <c r="RWJ63" s="35"/>
      <c r="RWK63" s="35"/>
      <c r="RWL63" s="35"/>
      <c r="RWM63" s="35"/>
      <c r="RWN63" s="35"/>
      <c r="RWO63" s="35"/>
      <c r="RWP63" s="35"/>
      <c r="RWQ63" s="35"/>
      <c r="RWR63" s="35"/>
      <c r="RWS63" s="35"/>
      <c r="RWT63" s="35"/>
      <c r="RWU63" s="35"/>
      <c r="RWV63" s="35"/>
      <c r="RWW63" s="35"/>
      <c r="RWX63" s="35"/>
      <c r="RWY63" s="35"/>
      <c r="RWZ63" s="35"/>
      <c r="RXA63" s="35"/>
      <c r="RXB63" s="35"/>
      <c r="RXC63" s="35"/>
      <c r="RXD63" s="35"/>
      <c r="RXE63" s="35"/>
      <c r="RXF63" s="35"/>
      <c r="RXG63" s="35"/>
      <c r="RXH63" s="35"/>
      <c r="RXI63" s="35"/>
      <c r="RXJ63" s="35"/>
      <c r="RXK63" s="35"/>
      <c r="RXL63" s="35"/>
      <c r="RXM63" s="35"/>
      <c r="RXN63" s="35"/>
      <c r="RXO63" s="35"/>
      <c r="RXP63" s="35"/>
      <c r="RXQ63" s="35"/>
      <c r="RXR63" s="35"/>
      <c r="RXS63" s="35"/>
      <c r="RXT63" s="35"/>
      <c r="RXU63" s="35"/>
      <c r="RXV63" s="35"/>
      <c r="RXW63" s="35"/>
      <c r="RXX63" s="35"/>
      <c r="RXY63" s="35"/>
      <c r="RXZ63" s="35"/>
      <c r="RYA63" s="35"/>
      <c r="RYB63" s="35"/>
      <c r="RYC63" s="35"/>
      <c r="RYD63" s="35"/>
      <c r="RYE63" s="35"/>
      <c r="RYF63" s="35"/>
      <c r="RYG63" s="35"/>
      <c r="RYH63" s="35"/>
      <c r="RYI63" s="35"/>
      <c r="RYJ63" s="35"/>
      <c r="RYK63" s="35"/>
      <c r="RYL63" s="35"/>
      <c r="RYM63" s="35"/>
      <c r="RYN63" s="35"/>
      <c r="RYO63" s="35"/>
      <c r="RYP63" s="35"/>
      <c r="RYQ63" s="35"/>
      <c r="RYR63" s="35"/>
      <c r="RYS63" s="35"/>
      <c r="RYT63" s="35"/>
      <c r="RYU63" s="35"/>
      <c r="RYV63" s="35"/>
      <c r="RYW63" s="35"/>
      <c r="RYX63" s="35"/>
      <c r="RYY63" s="35"/>
      <c r="RYZ63" s="35"/>
      <c r="RZA63" s="35"/>
      <c r="RZB63" s="35"/>
      <c r="RZC63" s="35"/>
      <c r="RZD63" s="35"/>
      <c r="RZE63" s="35"/>
      <c r="RZF63" s="35"/>
      <c r="RZG63" s="35"/>
      <c r="RZH63" s="35"/>
      <c r="RZI63" s="35"/>
      <c r="RZJ63" s="35"/>
      <c r="RZK63" s="35"/>
      <c r="RZL63" s="35"/>
      <c r="RZM63" s="35"/>
      <c r="RZN63" s="35"/>
      <c r="RZO63" s="35"/>
      <c r="RZP63" s="35"/>
      <c r="RZQ63" s="35"/>
      <c r="RZR63" s="35"/>
      <c r="RZS63" s="35"/>
      <c r="RZT63" s="35"/>
      <c r="RZU63" s="35"/>
      <c r="RZV63" s="35"/>
      <c r="RZW63" s="35"/>
      <c r="RZX63" s="35"/>
      <c r="RZY63" s="35"/>
      <c r="RZZ63" s="35"/>
      <c r="SAA63" s="35"/>
      <c r="SAB63" s="35"/>
      <c r="SAC63" s="35"/>
      <c r="SAD63" s="35"/>
      <c r="SAE63" s="35"/>
      <c r="SAF63" s="35"/>
      <c r="SAG63" s="35"/>
      <c r="SAH63" s="35"/>
      <c r="SAI63" s="35"/>
      <c r="SAJ63" s="35"/>
      <c r="SAK63" s="35"/>
      <c r="SAL63" s="35"/>
      <c r="SAM63" s="35"/>
      <c r="SAN63" s="35"/>
      <c r="SAO63" s="35"/>
      <c r="SAP63" s="35"/>
      <c r="SAQ63" s="35"/>
      <c r="SAR63" s="35"/>
      <c r="SAS63" s="35"/>
      <c r="SAT63" s="35"/>
      <c r="SAU63" s="35"/>
      <c r="SAV63" s="35"/>
      <c r="SAW63" s="35"/>
      <c r="SAX63" s="35"/>
      <c r="SAY63" s="35"/>
      <c r="SAZ63" s="35"/>
      <c r="SBA63" s="35"/>
      <c r="SBB63" s="35"/>
      <c r="SBC63" s="35"/>
      <c r="SBD63" s="35"/>
      <c r="SBE63" s="35"/>
      <c r="SBF63" s="35"/>
      <c r="SBG63" s="35"/>
      <c r="SBH63" s="35"/>
      <c r="SBI63" s="35"/>
      <c r="SBJ63" s="35"/>
      <c r="SBK63" s="35"/>
      <c r="SBL63" s="35"/>
      <c r="SBM63" s="35"/>
      <c r="SBN63" s="35"/>
      <c r="SBO63" s="35"/>
      <c r="SBP63" s="35"/>
      <c r="SBQ63" s="35"/>
      <c r="SBR63" s="35"/>
      <c r="SBS63" s="35"/>
      <c r="SBT63" s="35"/>
      <c r="SBU63" s="35"/>
      <c r="SBV63" s="35"/>
      <c r="SBW63" s="35"/>
      <c r="SBX63" s="35"/>
      <c r="SBY63" s="35"/>
      <c r="SBZ63" s="35"/>
      <c r="SCA63" s="35"/>
      <c r="SCB63" s="35"/>
      <c r="SCC63" s="35"/>
      <c r="SCD63" s="35"/>
      <c r="SCE63" s="35"/>
      <c r="SCF63" s="35"/>
      <c r="SCG63" s="35"/>
      <c r="SCH63" s="35"/>
      <c r="SCI63" s="35"/>
      <c r="SCJ63" s="35"/>
      <c r="SCK63" s="35"/>
      <c r="SCL63" s="35"/>
      <c r="SCM63" s="35"/>
      <c r="SCN63" s="35"/>
      <c r="SCO63" s="35"/>
      <c r="SCP63" s="35"/>
      <c r="SCQ63" s="35"/>
      <c r="SCR63" s="35"/>
      <c r="SCS63" s="35"/>
      <c r="SCT63" s="35"/>
      <c r="SCU63" s="35"/>
      <c r="SCV63" s="35"/>
      <c r="SCW63" s="35"/>
      <c r="SCX63" s="35"/>
      <c r="SCY63" s="35"/>
      <c r="SCZ63" s="35"/>
      <c r="SDA63" s="35"/>
      <c r="SDB63" s="35"/>
      <c r="SDC63" s="35"/>
      <c r="SDD63" s="35"/>
      <c r="SDE63" s="35"/>
      <c r="SDF63" s="35"/>
      <c r="SDG63" s="35"/>
      <c r="SDH63" s="35"/>
      <c r="SDI63" s="35"/>
      <c r="SDJ63" s="35"/>
      <c r="SDK63" s="35"/>
      <c r="SDL63" s="35"/>
      <c r="SDM63" s="35"/>
      <c r="SDN63" s="35"/>
      <c r="SDO63" s="35"/>
      <c r="SDP63" s="35"/>
      <c r="SDQ63" s="35"/>
      <c r="SDR63" s="35"/>
      <c r="SDS63" s="35"/>
      <c r="SDT63" s="35"/>
      <c r="SDU63" s="35"/>
      <c r="SDV63" s="35"/>
      <c r="SDW63" s="35"/>
      <c r="SDX63" s="35"/>
      <c r="SDY63" s="35"/>
      <c r="SDZ63" s="35"/>
      <c r="SEA63" s="35"/>
      <c r="SEB63" s="35"/>
      <c r="SEC63" s="35"/>
      <c r="SED63" s="35"/>
      <c r="SEE63" s="35"/>
      <c r="SEF63" s="35"/>
      <c r="SEG63" s="35"/>
      <c r="SEH63" s="35"/>
      <c r="SEI63" s="35"/>
      <c r="SEJ63" s="35"/>
      <c r="SEK63" s="35"/>
      <c r="SEL63" s="35"/>
      <c r="SEM63" s="35"/>
      <c r="SEN63" s="35"/>
      <c r="SEO63" s="35"/>
      <c r="SEP63" s="35"/>
      <c r="SEQ63" s="35"/>
      <c r="SER63" s="35"/>
      <c r="SES63" s="35"/>
      <c r="SET63" s="35"/>
      <c r="SEU63" s="35"/>
      <c r="SEV63" s="35"/>
      <c r="SEW63" s="35"/>
      <c r="SEX63" s="35"/>
      <c r="SEY63" s="35"/>
      <c r="SEZ63" s="35"/>
      <c r="SFA63" s="35"/>
      <c r="SFB63" s="35"/>
      <c r="SFC63" s="35"/>
      <c r="SFD63" s="35"/>
      <c r="SFE63" s="35"/>
      <c r="SFF63" s="35"/>
      <c r="SFG63" s="35"/>
      <c r="SFH63" s="35"/>
      <c r="SFI63" s="35"/>
      <c r="SFJ63" s="35"/>
      <c r="SFK63" s="35"/>
      <c r="SFL63" s="35"/>
      <c r="SFM63" s="35"/>
      <c r="SFN63" s="35"/>
      <c r="SFO63" s="35"/>
      <c r="SFP63" s="35"/>
      <c r="SFQ63" s="35"/>
      <c r="SFR63" s="35"/>
      <c r="SFS63" s="35"/>
      <c r="SFT63" s="35"/>
      <c r="SFU63" s="35"/>
      <c r="SFV63" s="35"/>
      <c r="SFW63" s="35"/>
      <c r="SFX63" s="35"/>
      <c r="SFY63" s="35"/>
      <c r="SFZ63" s="35"/>
      <c r="SGA63" s="35"/>
      <c r="SGB63" s="35"/>
      <c r="SGC63" s="35"/>
      <c r="SGD63" s="35"/>
      <c r="SGE63" s="35"/>
      <c r="SGF63" s="35"/>
      <c r="SGG63" s="35"/>
      <c r="SGH63" s="35"/>
      <c r="SGI63" s="35"/>
      <c r="SGJ63" s="35"/>
      <c r="SGK63" s="35"/>
      <c r="SGL63" s="35"/>
      <c r="SGM63" s="35"/>
      <c r="SGN63" s="35"/>
      <c r="SGO63" s="35"/>
      <c r="SGP63" s="35"/>
      <c r="SGQ63" s="35"/>
      <c r="SGR63" s="35"/>
      <c r="SGS63" s="35"/>
      <c r="SGT63" s="35"/>
      <c r="SGU63" s="35"/>
      <c r="SGV63" s="35"/>
      <c r="SGW63" s="35"/>
      <c r="SGX63" s="35"/>
      <c r="SGY63" s="35"/>
      <c r="SGZ63" s="35"/>
      <c r="SHA63" s="35"/>
      <c r="SHB63" s="35"/>
      <c r="SHC63" s="35"/>
      <c r="SHD63" s="35"/>
      <c r="SHE63" s="35"/>
      <c r="SHF63" s="35"/>
      <c r="SHG63" s="35"/>
      <c r="SHH63" s="35"/>
      <c r="SHI63" s="35"/>
      <c r="SHJ63" s="35"/>
      <c r="SHK63" s="35"/>
      <c r="SHL63" s="35"/>
      <c r="SHM63" s="35"/>
      <c r="SHN63" s="35"/>
      <c r="SHO63" s="35"/>
      <c r="SHP63" s="35"/>
      <c r="SHQ63" s="35"/>
      <c r="SHR63" s="35"/>
      <c r="SHS63" s="35"/>
      <c r="SHT63" s="35"/>
      <c r="SHU63" s="35"/>
      <c r="SHV63" s="35"/>
      <c r="SHW63" s="35"/>
      <c r="SHX63" s="35"/>
      <c r="SHY63" s="35"/>
      <c r="SHZ63" s="35"/>
      <c r="SIA63" s="35"/>
      <c r="SIB63" s="35"/>
      <c r="SIC63" s="35"/>
      <c r="SID63" s="35"/>
      <c r="SIE63" s="35"/>
      <c r="SIF63" s="35"/>
      <c r="SIG63" s="35"/>
      <c r="SIH63" s="35"/>
      <c r="SII63" s="35"/>
      <c r="SIJ63" s="35"/>
      <c r="SIK63" s="35"/>
      <c r="SIL63" s="35"/>
      <c r="SIM63" s="35"/>
      <c r="SIN63" s="35"/>
      <c r="SIO63" s="35"/>
      <c r="SIP63" s="35"/>
      <c r="SIQ63" s="35"/>
      <c r="SIR63" s="35"/>
      <c r="SIS63" s="35"/>
      <c r="SIT63" s="35"/>
      <c r="SIU63" s="35"/>
      <c r="SIV63" s="35"/>
      <c r="SIW63" s="35"/>
      <c r="SIX63" s="35"/>
      <c r="SIY63" s="35"/>
      <c r="SIZ63" s="35"/>
      <c r="SJA63" s="35"/>
      <c r="SJB63" s="35"/>
      <c r="SJC63" s="35"/>
      <c r="SJD63" s="35"/>
      <c r="SJE63" s="35"/>
      <c r="SJF63" s="35"/>
      <c r="SJG63" s="35"/>
      <c r="SJH63" s="35"/>
      <c r="SJI63" s="35"/>
      <c r="SJJ63" s="35"/>
      <c r="SJK63" s="35"/>
      <c r="SJL63" s="35"/>
      <c r="SJM63" s="35"/>
      <c r="SJN63" s="35"/>
      <c r="SJO63" s="35"/>
      <c r="SJP63" s="35"/>
      <c r="SJQ63" s="35"/>
      <c r="SJR63" s="35"/>
      <c r="SJS63" s="35"/>
      <c r="SJT63" s="35"/>
      <c r="SJU63" s="35"/>
      <c r="SJV63" s="35"/>
      <c r="SJW63" s="35"/>
      <c r="SJX63" s="35"/>
      <c r="SJY63" s="35"/>
      <c r="SJZ63" s="35"/>
      <c r="SKA63" s="35"/>
      <c r="SKB63" s="35"/>
      <c r="SKC63" s="35"/>
      <c r="SKD63" s="35"/>
      <c r="SKE63" s="35"/>
      <c r="SKF63" s="35"/>
      <c r="SKG63" s="35"/>
      <c r="SKH63" s="35"/>
      <c r="SKI63" s="35"/>
      <c r="SKJ63" s="35"/>
      <c r="SKK63" s="35"/>
      <c r="SKL63" s="35"/>
      <c r="SKM63" s="35"/>
      <c r="SKN63" s="35"/>
      <c r="SKO63" s="35"/>
      <c r="SKP63" s="35"/>
      <c r="SKQ63" s="35"/>
      <c r="SKR63" s="35"/>
      <c r="SKS63" s="35"/>
      <c r="SKT63" s="35"/>
      <c r="SKU63" s="35"/>
      <c r="SKV63" s="35"/>
      <c r="SKW63" s="35"/>
      <c r="SKX63" s="35"/>
      <c r="SKY63" s="35"/>
      <c r="SKZ63" s="35"/>
      <c r="SLA63" s="35"/>
      <c r="SLB63" s="35"/>
      <c r="SLC63" s="35"/>
      <c r="SLD63" s="35"/>
      <c r="SLE63" s="35"/>
      <c r="SLF63" s="35"/>
      <c r="SLG63" s="35"/>
      <c r="SLH63" s="35"/>
      <c r="SLI63" s="35"/>
      <c r="SLJ63" s="35"/>
      <c r="SLK63" s="35"/>
      <c r="SLL63" s="35"/>
      <c r="SLM63" s="35"/>
      <c r="SLN63" s="35"/>
      <c r="SLO63" s="35"/>
      <c r="SLP63" s="35"/>
      <c r="SLQ63" s="35"/>
      <c r="SLR63" s="35"/>
      <c r="SLS63" s="35"/>
      <c r="SLT63" s="35"/>
      <c r="SLU63" s="35"/>
      <c r="SLV63" s="35"/>
      <c r="SLW63" s="35"/>
      <c r="SLX63" s="35"/>
      <c r="SLY63" s="35"/>
      <c r="SLZ63" s="35"/>
      <c r="SMA63" s="35"/>
      <c r="SMB63" s="35"/>
      <c r="SMC63" s="35"/>
      <c r="SMD63" s="35"/>
      <c r="SME63" s="35"/>
      <c r="SMF63" s="35"/>
      <c r="SMG63" s="35"/>
      <c r="SMH63" s="35"/>
      <c r="SMI63" s="35"/>
      <c r="SMJ63" s="35"/>
      <c r="SMK63" s="35"/>
      <c r="SML63" s="35"/>
      <c r="SMM63" s="35"/>
      <c r="SMN63" s="35"/>
      <c r="SMO63" s="35"/>
      <c r="SMP63" s="35"/>
      <c r="SMQ63" s="35"/>
      <c r="SMR63" s="35"/>
      <c r="SMS63" s="35"/>
      <c r="SMT63" s="35"/>
      <c r="SMU63" s="35"/>
      <c r="SMV63" s="35"/>
      <c r="SMW63" s="35"/>
      <c r="SMX63" s="35"/>
      <c r="SMY63" s="35"/>
      <c r="SMZ63" s="35"/>
      <c r="SNA63" s="35"/>
      <c r="SNB63" s="35"/>
      <c r="SNC63" s="35"/>
      <c r="SND63" s="35"/>
      <c r="SNE63" s="35"/>
      <c r="SNF63" s="35"/>
      <c r="SNG63" s="35"/>
      <c r="SNH63" s="35"/>
      <c r="SNI63" s="35"/>
      <c r="SNJ63" s="35"/>
      <c r="SNK63" s="35"/>
      <c r="SNL63" s="35"/>
      <c r="SNM63" s="35"/>
      <c r="SNN63" s="35"/>
      <c r="SNO63" s="35"/>
      <c r="SNP63" s="35"/>
      <c r="SNQ63" s="35"/>
      <c r="SNR63" s="35"/>
      <c r="SNS63" s="35"/>
      <c r="SNT63" s="35"/>
      <c r="SNU63" s="35"/>
      <c r="SNV63" s="35"/>
      <c r="SNW63" s="35"/>
      <c r="SNX63" s="35"/>
      <c r="SNY63" s="35"/>
      <c r="SNZ63" s="35"/>
      <c r="SOA63" s="35"/>
      <c r="SOB63" s="35"/>
      <c r="SOC63" s="35"/>
      <c r="SOD63" s="35"/>
      <c r="SOE63" s="35"/>
      <c r="SOF63" s="35"/>
      <c r="SOG63" s="35"/>
      <c r="SOH63" s="35"/>
      <c r="SOI63" s="35"/>
      <c r="SOJ63" s="35"/>
      <c r="SOK63" s="35"/>
      <c r="SOL63" s="35"/>
      <c r="SOM63" s="35"/>
      <c r="SON63" s="35"/>
      <c r="SOO63" s="35"/>
      <c r="SOP63" s="35"/>
      <c r="SOQ63" s="35"/>
      <c r="SOR63" s="35"/>
      <c r="SOS63" s="35"/>
      <c r="SOT63" s="35"/>
      <c r="SOU63" s="35"/>
      <c r="SOV63" s="35"/>
      <c r="SOW63" s="35"/>
      <c r="SOX63" s="35"/>
      <c r="SOY63" s="35"/>
      <c r="SOZ63" s="35"/>
      <c r="SPA63" s="35"/>
      <c r="SPB63" s="35"/>
      <c r="SPC63" s="35"/>
      <c r="SPD63" s="35"/>
      <c r="SPE63" s="35"/>
      <c r="SPF63" s="35"/>
      <c r="SPG63" s="35"/>
      <c r="SPH63" s="35"/>
      <c r="SPI63" s="35"/>
      <c r="SPJ63" s="35"/>
      <c r="SPK63" s="35"/>
      <c r="SPL63" s="35"/>
      <c r="SPM63" s="35"/>
      <c r="SPN63" s="35"/>
      <c r="SPO63" s="35"/>
      <c r="SPP63" s="35"/>
      <c r="SPQ63" s="35"/>
      <c r="SPR63" s="35"/>
      <c r="SPS63" s="35"/>
      <c r="SPT63" s="35"/>
      <c r="SPU63" s="35"/>
      <c r="SPV63" s="35"/>
      <c r="SPW63" s="35"/>
      <c r="SPX63" s="35"/>
      <c r="SPY63" s="35"/>
      <c r="SPZ63" s="35"/>
      <c r="SQA63" s="35"/>
      <c r="SQB63" s="35"/>
      <c r="SQC63" s="35"/>
      <c r="SQD63" s="35"/>
      <c r="SQE63" s="35"/>
      <c r="SQF63" s="35"/>
      <c r="SQG63" s="35"/>
      <c r="SQH63" s="35"/>
      <c r="SQI63" s="35"/>
      <c r="SQJ63" s="35"/>
      <c r="SQK63" s="35"/>
      <c r="SQL63" s="35"/>
      <c r="SQM63" s="35"/>
      <c r="SQN63" s="35"/>
      <c r="SQO63" s="35"/>
      <c r="SQP63" s="35"/>
      <c r="SQQ63" s="35"/>
      <c r="SQR63" s="35"/>
      <c r="SQS63" s="35"/>
      <c r="SQT63" s="35"/>
      <c r="SQU63" s="35"/>
      <c r="SQV63" s="35"/>
      <c r="SQW63" s="35"/>
      <c r="SQX63" s="35"/>
      <c r="SQY63" s="35"/>
      <c r="SQZ63" s="35"/>
      <c r="SRA63" s="35"/>
      <c r="SRB63" s="35"/>
      <c r="SRC63" s="35"/>
      <c r="SRD63" s="35"/>
      <c r="SRE63" s="35"/>
      <c r="SRF63" s="35"/>
      <c r="SRG63" s="35"/>
      <c r="SRH63" s="35"/>
      <c r="SRI63" s="35"/>
      <c r="SRJ63" s="35"/>
      <c r="SRK63" s="35"/>
      <c r="SRL63" s="35"/>
      <c r="SRM63" s="35"/>
      <c r="SRN63" s="35"/>
      <c r="SRO63" s="35"/>
      <c r="SRP63" s="35"/>
      <c r="SRQ63" s="35"/>
      <c r="SRR63" s="35"/>
      <c r="SRS63" s="35"/>
      <c r="SRT63" s="35"/>
      <c r="SRU63" s="35"/>
      <c r="SRV63" s="35"/>
      <c r="SRW63" s="35"/>
      <c r="SRX63" s="35"/>
      <c r="SRY63" s="35"/>
      <c r="SRZ63" s="35"/>
      <c r="SSA63" s="35"/>
      <c r="SSB63" s="35"/>
      <c r="SSC63" s="35"/>
      <c r="SSD63" s="35"/>
      <c r="SSE63" s="35"/>
      <c r="SSF63" s="35"/>
      <c r="SSG63" s="35"/>
      <c r="SSH63" s="35"/>
      <c r="SSI63" s="35"/>
      <c r="SSJ63" s="35"/>
      <c r="SSK63" s="35"/>
      <c r="SSL63" s="35"/>
      <c r="SSM63" s="35"/>
      <c r="SSN63" s="35"/>
      <c r="SSO63" s="35"/>
      <c r="SSP63" s="35"/>
      <c r="SSQ63" s="35"/>
      <c r="SSR63" s="35"/>
      <c r="SSS63" s="35"/>
      <c r="SST63" s="35"/>
      <c r="SSU63" s="35"/>
      <c r="SSV63" s="35"/>
      <c r="SSW63" s="35"/>
      <c r="SSX63" s="35"/>
      <c r="SSY63" s="35"/>
      <c r="SSZ63" s="35"/>
      <c r="STA63" s="35"/>
      <c r="STB63" s="35"/>
      <c r="STC63" s="35"/>
      <c r="STD63" s="35"/>
      <c r="STE63" s="35"/>
      <c r="STF63" s="35"/>
      <c r="STG63" s="35"/>
      <c r="STH63" s="35"/>
      <c r="STI63" s="35"/>
      <c r="STJ63" s="35"/>
      <c r="STK63" s="35"/>
      <c r="STL63" s="35"/>
      <c r="STM63" s="35"/>
      <c r="STN63" s="35"/>
      <c r="STO63" s="35"/>
      <c r="STP63" s="35"/>
      <c r="STQ63" s="35"/>
      <c r="STR63" s="35"/>
      <c r="STS63" s="35"/>
      <c r="STT63" s="35"/>
      <c r="STU63" s="35"/>
      <c r="STV63" s="35"/>
      <c r="STW63" s="35"/>
      <c r="STX63" s="35"/>
      <c r="STY63" s="35"/>
      <c r="STZ63" s="35"/>
      <c r="SUA63" s="35"/>
      <c r="SUB63" s="35"/>
      <c r="SUC63" s="35"/>
      <c r="SUD63" s="35"/>
      <c r="SUE63" s="35"/>
      <c r="SUF63" s="35"/>
      <c r="SUG63" s="35"/>
      <c r="SUH63" s="35"/>
      <c r="SUI63" s="35"/>
      <c r="SUJ63" s="35"/>
      <c r="SUK63" s="35"/>
      <c r="SUL63" s="35"/>
      <c r="SUM63" s="35"/>
      <c r="SUN63" s="35"/>
      <c r="SUO63" s="35"/>
      <c r="SUP63" s="35"/>
      <c r="SUQ63" s="35"/>
      <c r="SUR63" s="35"/>
      <c r="SUS63" s="35"/>
      <c r="SUT63" s="35"/>
      <c r="SUU63" s="35"/>
      <c r="SUV63" s="35"/>
      <c r="SUW63" s="35"/>
      <c r="SUX63" s="35"/>
      <c r="SUY63" s="35"/>
      <c r="SUZ63" s="35"/>
      <c r="SVA63" s="35"/>
      <c r="SVB63" s="35"/>
      <c r="SVC63" s="35"/>
      <c r="SVD63" s="35"/>
      <c r="SVE63" s="35"/>
      <c r="SVF63" s="35"/>
      <c r="SVG63" s="35"/>
      <c r="SVH63" s="35"/>
      <c r="SVI63" s="35"/>
      <c r="SVJ63" s="35"/>
      <c r="SVK63" s="35"/>
      <c r="SVL63" s="35"/>
      <c r="SVM63" s="35"/>
      <c r="SVN63" s="35"/>
      <c r="SVO63" s="35"/>
      <c r="SVP63" s="35"/>
      <c r="SVQ63" s="35"/>
      <c r="SVR63" s="35"/>
      <c r="SVS63" s="35"/>
      <c r="SVT63" s="35"/>
      <c r="SVU63" s="35"/>
      <c r="SVV63" s="35"/>
      <c r="SVW63" s="35"/>
      <c r="SVX63" s="35"/>
      <c r="SVY63" s="35"/>
      <c r="SVZ63" s="35"/>
      <c r="SWA63" s="35"/>
      <c r="SWB63" s="35"/>
      <c r="SWC63" s="35"/>
      <c r="SWD63" s="35"/>
      <c r="SWE63" s="35"/>
      <c r="SWF63" s="35"/>
      <c r="SWG63" s="35"/>
      <c r="SWH63" s="35"/>
      <c r="SWI63" s="35"/>
      <c r="SWJ63" s="35"/>
      <c r="SWK63" s="35"/>
      <c r="SWL63" s="35"/>
      <c r="SWM63" s="35"/>
      <c r="SWN63" s="35"/>
      <c r="SWO63" s="35"/>
      <c r="SWP63" s="35"/>
      <c r="SWQ63" s="35"/>
      <c r="SWR63" s="35"/>
      <c r="SWS63" s="35"/>
      <c r="SWT63" s="35"/>
      <c r="SWU63" s="35"/>
      <c r="SWV63" s="35"/>
      <c r="SWW63" s="35"/>
      <c r="SWX63" s="35"/>
      <c r="SWY63" s="35"/>
      <c r="SWZ63" s="35"/>
      <c r="SXA63" s="35"/>
      <c r="SXB63" s="35"/>
      <c r="SXC63" s="35"/>
      <c r="SXD63" s="35"/>
      <c r="SXE63" s="35"/>
      <c r="SXF63" s="35"/>
      <c r="SXG63" s="35"/>
      <c r="SXH63" s="35"/>
      <c r="SXI63" s="35"/>
      <c r="SXJ63" s="35"/>
      <c r="SXK63" s="35"/>
      <c r="SXL63" s="35"/>
      <c r="SXM63" s="35"/>
      <c r="SXN63" s="35"/>
      <c r="SXO63" s="35"/>
      <c r="SXP63" s="35"/>
      <c r="SXQ63" s="35"/>
      <c r="SXR63" s="35"/>
      <c r="SXS63" s="35"/>
      <c r="SXT63" s="35"/>
      <c r="SXU63" s="35"/>
      <c r="SXV63" s="35"/>
      <c r="SXW63" s="35"/>
      <c r="SXX63" s="35"/>
      <c r="SXY63" s="35"/>
      <c r="SXZ63" s="35"/>
      <c r="SYA63" s="35"/>
      <c r="SYB63" s="35"/>
      <c r="SYC63" s="35"/>
      <c r="SYD63" s="35"/>
      <c r="SYE63" s="35"/>
      <c r="SYF63" s="35"/>
      <c r="SYG63" s="35"/>
      <c r="SYH63" s="35"/>
      <c r="SYI63" s="35"/>
      <c r="SYJ63" s="35"/>
      <c r="SYK63" s="35"/>
      <c r="SYL63" s="35"/>
      <c r="SYM63" s="35"/>
      <c r="SYN63" s="35"/>
      <c r="SYO63" s="35"/>
      <c r="SYP63" s="35"/>
      <c r="SYQ63" s="35"/>
      <c r="SYR63" s="35"/>
      <c r="SYS63" s="35"/>
      <c r="SYT63" s="35"/>
      <c r="SYU63" s="35"/>
      <c r="SYV63" s="35"/>
      <c r="SYW63" s="35"/>
      <c r="SYX63" s="35"/>
      <c r="SYY63" s="35"/>
      <c r="SYZ63" s="35"/>
      <c r="SZA63" s="35"/>
      <c r="SZB63" s="35"/>
      <c r="SZC63" s="35"/>
      <c r="SZD63" s="35"/>
      <c r="SZE63" s="35"/>
      <c r="SZF63" s="35"/>
      <c r="SZG63" s="35"/>
      <c r="SZH63" s="35"/>
      <c r="SZI63" s="35"/>
      <c r="SZJ63" s="35"/>
      <c r="SZK63" s="35"/>
      <c r="SZL63" s="35"/>
      <c r="SZM63" s="35"/>
      <c r="SZN63" s="35"/>
      <c r="SZO63" s="35"/>
      <c r="SZP63" s="35"/>
      <c r="SZQ63" s="35"/>
      <c r="SZR63" s="35"/>
      <c r="SZS63" s="35"/>
      <c r="SZT63" s="35"/>
      <c r="SZU63" s="35"/>
      <c r="SZV63" s="35"/>
      <c r="SZW63" s="35"/>
      <c r="SZX63" s="35"/>
      <c r="SZY63" s="35"/>
      <c r="SZZ63" s="35"/>
      <c r="TAA63" s="35"/>
      <c r="TAB63" s="35"/>
      <c r="TAC63" s="35"/>
      <c r="TAD63" s="35"/>
      <c r="TAE63" s="35"/>
      <c r="TAF63" s="35"/>
      <c r="TAG63" s="35"/>
      <c r="TAH63" s="35"/>
      <c r="TAI63" s="35"/>
      <c r="TAJ63" s="35"/>
      <c r="TAK63" s="35"/>
      <c r="TAL63" s="35"/>
      <c r="TAM63" s="35"/>
      <c r="TAN63" s="35"/>
      <c r="TAO63" s="35"/>
      <c r="TAP63" s="35"/>
      <c r="TAQ63" s="35"/>
      <c r="TAR63" s="35"/>
      <c r="TAS63" s="35"/>
      <c r="TAT63" s="35"/>
      <c r="TAU63" s="35"/>
      <c r="TAV63" s="35"/>
      <c r="TAW63" s="35"/>
      <c r="TAX63" s="35"/>
      <c r="TAY63" s="35"/>
      <c r="TAZ63" s="35"/>
      <c r="TBA63" s="35"/>
      <c r="TBB63" s="35"/>
      <c r="TBC63" s="35"/>
      <c r="TBD63" s="35"/>
      <c r="TBE63" s="35"/>
      <c r="TBF63" s="35"/>
      <c r="TBG63" s="35"/>
      <c r="TBH63" s="35"/>
      <c r="TBI63" s="35"/>
      <c r="TBJ63" s="35"/>
      <c r="TBK63" s="35"/>
      <c r="TBL63" s="35"/>
      <c r="TBM63" s="35"/>
      <c r="TBN63" s="35"/>
      <c r="TBO63" s="35"/>
      <c r="TBP63" s="35"/>
      <c r="TBQ63" s="35"/>
      <c r="TBR63" s="35"/>
      <c r="TBS63" s="35"/>
      <c r="TBT63" s="35"/>
      <c r="TBU63" s="35"/>
      <c r="TBV63" s="35"/>
      <c r="TBW63" s="35"/>
      <c r="TBX63" s="35"/>
      <c r="TBY63" s="35"/>
      <c r="TBZ63" s="35"/>
      <c r="TCA63" s="35"/>
      <c r="TCB63" s="35"/>
      <c r="TCC63" s="35"/>
      <c r="TCD63" s="35"/>
      <c r="TCE63" s="35"/>
      <c r="TCF63" s="35"/>
      <c r="TCG63" s="35"/>
      <c r="TCH63" s="35"/>
      <c r="TCI63" s="35"/>
      <c r="TCJ63" s="35"/>
      <c r="TCK63" s="35"/>
      <c r="TCL63" s="35"/>
      <c r="TCM63" s="35"/>
      <c r="TCN63" s="35"/>
      <c r="TCO63" s="35"/>
      <c r="TCP63" s="35"/>
      <c r="TCQ63" s="35"/>
      <c r="TCR63" s="35"/>
      <c r="TCS63" s="35"/>
      <c r="TCT63" s="35"/>
      <c r="TCU63" s="35"/>
      <c r="TCV63" s="35"/>
      <c r="TCW63" s="35"/>
      <c r="TCX63" s="35"/>
      <c r="TCY63" s="35"/>
      <c r="TCZ63" s="35"/>
      <c r="TDA63" s="35"/>
      <c r="TDB63" s="35"/>
      <c r="TDC63" s="35"/>
      <c r="TDD63" s="35"/>
      <c r="TDE63" s="35"/>
      <c r="TDF63" s="35"/>
      <c r="TDG63" s="35"/>
      <c r="TDH63" s="35"/>
      <c r="TDI63" s="35"/>
      <c r="TDJ63" s="35"/>
      <c r="TDK63" s="35"/>
      <c r="TDL63" s="35"/>
      <c r="TDM63" s="35"/>
      <c r="TDN63" s="35"/>
      <c r="TDO63" s="35"/>
      <c r="TDP63" s="35"/>
      <c r="TDQ63" s="35"/>
      <c r="TDR63" s="35"/>
      <c r="TDS63" s="35"/>
      <c r="TDT63" s="35"/>
      <c r="TDU63" s="35"/>
      <c r="TDV63" s="35"/>
      <c r="TDW63" s="35"/>
      <c r="TDX63" s="35"/>
      <c r="TDY63" s="35"/>
      <c r="TDZ63" s="35"/>
      <c r="TEA63" s="35"/>
      <c r="TEB63" s="35"/>
      <c r="TEC63" s="35"/>
      <c r="TED63" s="35"/>
      <c r="TEE63" s="35"/>
      <c r="TEF63" s="35"/>
      <c r="TEG63" s="35"/>
      <c r="TEH63" s="35"/>
      <c r="TEI63" s="35"/>
      <c r="TEJ63" s="35"/>
      <c r="TEK63" s="35"/>
      <c r="TEL63" s="35"/>
      <c r="TEM63" s="35"/>
      <c r="TEN63" s="35"/>
      <c r="TEO63" s="35"/>
      <c r="TEP63" s="35"/>
      <c r="TEQ63" s="35"/>
      <c r="TER63" s="35"/>
      <c r="TES63" s="35"/>
      <c r="TET63" s="35"/>
      <c r="TEU63" s="35"/>
      <c r="TEV63" s="35"/>
      <c r="TEW63" s="35"/>
      <c r="TEX63" s="35"/>
      <c r="TEY63" s="35"/>
      <c r="TEZ63" s="35"/>
      <c r="TFA63" s="35"/>
      <c r="TFB63" s="35"/>
      <c r="TFC63" s="35"/>
      <c r="TFD63" s="35"/>
      <c r="TFE63" s="35"/>
      <c r="TFF63" s="35"/>
      <c r="TFG63" s="35"/>
      <c r="TFH63" s="35"/>
      <c r="TFI63" s="35"/>
      <c r="TFJ63" s="35"/>
      <c r="TFK63" s="35"/>
      <c r="TFL63" s="35"/>
      <c r="TFM63" s="35"/>
      <c r="TFN63" s="35"/>
      <c r="TFO63" s="35"/>
      <c r="TFP63" s="35"/>
      <c r="TFQ63" s="35"/>
      <c r="TFR63" s="35"/>
      <c r="TFS63" s="35"/>
      <c r="TFT63" s="35"/>
      <c r="TFU63" s="35"/>
      <c r="TFV63" s="35"/>
      <c r="TFW63" s="35"/>
      <c r="TFX63" s="35"/>
      <c r="TFY63" s="35"/>
      <c r="TFZ63" s="35"/>
      <c r="TGA63" s="35"/>
      <c r="TGB63" s="35"/>
      <c r="TGC63" s="35"/>
      <c r="TGD63" s="35"/>
      <c r="TGE63" s="35"/>
      <c r="TGF63" s="35"/>
      <c r="TGG63" s="35"/>
      <c r="TGH63" s="35"/>
      <c r="TGI63" s="35"/>
      <c r="TGJ63" s="35"/>
      <c r="TGK63" s="35"/>
      <c r="TGL63" s="35"/>
      <c r="TGM63" s="35"/>
      <c r="TGN63" s="35"/>
      <c r="TGO63" s="35"/>
      <c r="TGP63" s="35"/>
      <c r="TGQ63" s="35"/>
      <c r="TGR63" s="35"/>
      <c r="TGS63" s="35"/>
      <c r="TGT63" s="35"/>
      <c r="TGU63" s="35"/>
      <c r="TGV63" s="35"/>
      <c r="TGW63" s="35"/>
      <c r="TGX63" s="35"/>
      <c r="TGY63" s="35"/>
      <c r="TGZ63" s="35"/>
      <c r="THA63" s="35"/>
      <c r="THB63" s="35"/>
      <c r="THC63" s="35"/>
      <c r="THD63" s="35"/>
      <c r="THE63" s="35"/>
      <c r="THF63" s="35"/>
      <c r="THG63" s="35"/>
      <c r="THH63" s="35"/>
      <c r="THI63" s="35"/>
      <c r="THJ63" s="35"/>
      <c r="THK63" s="35"/>
      <c r="THL63" s="35"/>
      <c r="THM63" s="35"/>
      <c r="THN63" s="35"/>
      <c r="THO63" s="35"/>
      <c r="THP63" s="35"/>
      <c r="THQ63" s="35"/>
      <c r="THR63" s="35"/>
      <c r="THS63" s="35"/>
      <c r="THT63" s="35"/>
      <c r="THU63" s="35"/>
      <c r="THV63" s="35"/>
      <c r="THW63" s="35"/>
      <c r="THX63" s="35"/>
      <c r="THY63" s="35"/>
      <c r="THZ63" s="35"/>
      <c r="TIA63" s="35"/>
      <c r="TIB63" s="35"/>
      <c r="TIC63" s="35"/>
      <c r="TID63" s="35"/>
      <c r="TIE63" s="35"/>
      <c r="TIF63" s="35"/>
      <c r="TIG63" s="35"/>
      <c r="TIH63" s="35"/>
      <c r="TII63" s="35"/>
      <c r="TIJ63" s="35"/>
      <c r="TIK63" s="35"/>
      <c r="TIL63" s="35"/>
      <c r="TIM63" s="35"/>
      <c r="TIN63" s="35"/>
      <c r="TIO63" s="35"/>
      <c r="TIP63" s="35"/>
      <c r="TIQ63" s="35"/>
      <c r="TIR63" s="35"/>
      <c r="TIS63" s="35"/>
      <c r="TIT63" s="35"/>
      <c r="TIU63" s="35"/>
      <c r="TIV63" s="35"/>
      <c r="TIW63" s="35"/>
      <c r="TIX63" s="35"/>
      <c r="TIY63" s="35"/>
      <c r="TIZ63" s="35"/>
      <c r="TJA63" s="35"/>
      <c r="TJB63" s="35"/>
      <c r="TJC63" s="35"/>
      <c r="TJD63" s="35"/>
      <c r="TJE63" s="35"/>
      <c r="TJF63" s="35"/>
      <c r="TJG63" s="35"/>
      <c r="TJH63" s="35"/>
      <c r="TJI63" s="35"/>
      <c r="TJJ63" s="35"/>
      <c r="TJK63" s="35"/>
      <c r="TJL63" s="35"/>
      <c r="TJM63" s="35"/>
      <c r="TJN63" s="35"/>
      <c r="TJO63" s="35"/>
      <c r="TJP63" s="35"/>
      <c r="TJQ63" s="35"/>
      <c r="TJR63" s="35"/>
      <c r="TJS63" s="35"/>
      <c r="TJT63" s="35"/>
      <c r="TJU63" s="35"/>
      <c r="TJV63" s="35"/>
      <c r="TJW63" s="35"/>
      <c r="TJX63" s="35"/>
      <c r="TJY63" s="35"/>
      <c r="TJZ63" s="35"/>
      <c r="TKA63" s="35"/>
      <c r="TKB63" s="35"/>
      <c r="TKC63" s="35"/>
      <c r="TKD63" s="35"/>
      <c r="TKE63" s="35"/>
      <c r="TKF63" s="35"/>
      <c r="TKG63" s="35"/>
      <c r="TKH63" s="35"/>
      <c r="TKI63" s="35"/>
      <c r="TKJ63" s="35"/>
      <c r="TKK63" s="35"/>
      <c r="TKL63" s="35"/>
      <c r="TKM63" s="35"/>
      <c r="TKN63" s="35"/>
      <c r="TKO63" s="35"/>
      <c r="TKP63" s="35"/>
      <c r="TKQ63" s="35"/>
      <c r="TKR63" s="35"/>
      <c r="TKS63" s="35"/>
      <c r="TKT63" s="35"/>
      <c r="TKU63" s="35"/>
      <c r="TKV63" s="35"/>
      <c r="TKW63" s="35"/>
      <c r="TKX63" s="35"/>
      <c r="TKY63" s="35"/>
      <c r="TKZ63" s="35"/>
      <c r="TLA63" s="35"/>
      <c r="TLB63" s="35"/>
      <c r="TLC63" s="35"/>
      <c r="TLD63" s="35"/>
      <c r="TLE63" s="35"/>
      <c r="TLF63" s="35"/>
      <c r="TLG63" s="35"/>
      <c r="TLH63" s="35"/>
      <c r="TLI63" s="35"/>
      <c r="TLJ63" s="35"/>
      <c r="TLK63" s="35"/>
      <c r="TLL63" s="35"/>
      <c r="TLM63" s="35"/>
      <c r="TLN63" s="35"/>
      <c r="TLO63" s="35"/>
      <c r="TLP63" s="35"/>
      <c r="TLQ63" s="35"/>
      <c r="TLR63" s="35"/>
      <c r="TLS63" s="35"/>
      <c r="TLT63" s="35"/>
      <c r="TLU63" s="35"/>
      <c r="TLV63" s="35"/>
      <c r="TLW63" s="35"/>
      <c r="TLX63" s="35"/>
      <c r="TLY63" s="35"/>
      <c r="TLZ63" s="35"/>
      <c r="TMA63" s="35"/>
      <c r="TMB63" s="35"/>
      <c r="TMC63" s="35"/>
      <c r="TMD63" s="35"/>
      <c r="TME63" s="35"/>
      <c r="TMF63" s="35"/>
      <c r="TMG63" s="35"/>
      <c r="TMH63" s="35"/>
      <c r="TMI63" s="35"/>
      <c r="TMJ63" s="35"/>
      <c r="TMK63" s="35"/>
      <c r="TML63" s="35"/>
      <c r="TMM63" s="35"/>
      <c r="TMN63" s="35"/>
      <c r="TMO63" s="35"/>
      <c r="TMP63" s="35"/>
      <c r="TMQ63" s="35"/>
      <c r="TMR63" s="35"/>
      <c r="TMS63" s="35"/>
      <c r="TMT63" s="35"/>
      <c r="TMU63" s="35"/>
      <c r="TMV63" s="35"/>
      <c r="TMW63" s="35"/>
      <c r="TMX63" s="35"/>
      <c r="TMY63" s="35"/>
      <c r="TMZ63" s="35"/>
      <c r="TNA63" s="35"/>
      <c r="TNB63" s="35"/>
      <c r="TNC63" s="35"/>
      <c r="TND63" s="35"/>
      <c r="TNE63" s="35"/>
      <c r="TNF63" s="35"/>
      <c r="TNG63" s="35"/>
      <c r="TNH63" s="35"/>
      <c r="TNI63" s="35"/>
      <c r="TNJ63" s="35"/>
      <c r="TNK63" s="35"/>
      <c r="TNL63" s="35"/>
      <c r="TNM63" s="35"/>
      <c r="TNN63" s="35"/>
      <c r="TNO63" s="35"/>
      <c r="TNP63" s="35"/>
      <c r="TNQ63" s="35"/>
      <c r="TNR63" s="35"/>
      <c r="TNS63" s="35"/>
      <c r="TNT63" s="35"/>
      <c r="TNU63" s="35"/>
      <c r="TNV63" s="35"/>
      <c r="TNW63" s="35"/>
      <c r="TNX63" s="35"/>
      <c r="TNY63" s="35"/>
      <c r="TNZ63" s="35"/>
      <c r="TOA63" s="35"/>
      <c r="TOB63" s="35"/>
      <c r="TOC63" s="35"/>
      <c r="TOD63" s="35"/>
      <c r="TOE63" s="35"/>
      <c r="TOF63" s="35"/>
      <c r="TOG63" s="35"/>
      <c r="TOH63" s="35"/>
      <c r="TOI63" s="35"/>
      <c r="TOJ63" s="35"/>
      <c r="TOK63" s="35"/>
      <c r="TOL63" s="35"/>
      <c r="TOM63" s="35"/>
      <c r="TON63" s="35"/>
      <c r="TOO63" s="35"/>
      <c r="TOP63" s="35"/>
      <c r="TOQ63" s="35"/>
      <c r="TOR63" s="35"/>
      <c r="TOS63" s="35"/>
      <c r="TOT63" s="35"/>
      <c r="TOU63" s="35"/>
      <c r="TOV63" s="35"/>
      <c r="TOW63" s="35"/>
      <c r="TOX63" s="35"/>
      <c r="TOY63" s="35"/>
      <c r="TOZ63" s="35"/>
      <c r="TPA63" s="35"/>
      <c r="TPB63" s="35"/>
      <c r="TPC63" s="35"/>
      <c r="TPD63" s="35"/>
      <c r="TPE63" s="35"/>
      <c r="TPF63" s="35"/>
      <c r="TPG63" s="35"/>
      <c r="TPH63" s="35"/>
      <c r="TPI63" s="35"/>
      <c r="TPJ63" s="35"/>
      <c r="TPK63" s="35"/>
      <c r="TPL63" s="35"/>
      <c r="TPM63" s="35"/>
      <c r="TPN63" s="35"/>
      <c r="TPO63" s="35"/>
      <c r="TPP63" s="35"/>
      <c r="TPQ63" s="35"/>
      <c r="TPR63" s="35"/>
      <c r="TPS63" s="35"/>
      <c r="TPT63" s="35"/>
      <c r="TPU63" s="35"/>
      <c r="TPV63" s="35"/>
      <c r="TPW63" s="35"/>
      <c r="TPX63" s="35"/>
      <c r="TPY63" s="35"/>
      <c r="TPZ63" s="35"/>
      <c r="TQA63" s="35"/>
      <c r="TQB63" s="35"/>
      <c r="TQC63" s="35"/>
      <c r="TQD63" s="35"/>
      <c r="TQE63" s="35"/>
      <c r="TQF63" s="35"/>
      <c r="TQG63" s="35"/>
      <c r="TQH63" s="35"/>
      <c r="TQI63" s="35"/>
      <c r="TQJ63" s="35"/>
      <c r="TQK63" s="35"/>
      <c r="TQL63" s="35"/>
      <c r="TQM63" s="35"/>
      <c r="TQN63" s="35"/>
      <c r="TQO63" s="35"/>
      <c r="TQP63" s="35"/>
      <c r="TQQ63" s="35"/>
      <c r="TQR63" s="35"/>
      <c r="TQS63" s="35"/>
      <c r="TQT63" s="35"/>
      <c r="TQU63" s="35"/>
      <c r="TQV63" s="35"/>
      <c r="TQW63" s="35"/>
      <c r="TQX63" s="35"/>
      <c r="TQY63" s="35"/>
      <c r="TQZ63" s="35"/>
      <c r="TRA63" s="35"/>
      <c r="TRB63" s="35"/>
      <c r="TRC63" s="35"/>
      <c r="TRD63" s="35"/>
      <c r="TRE63" s="35"/>
      <c r="TRF63" s="35"/>
      <c r="TRG63" s="35"/>
      <c r="TRH63" s="35"/>
      <c r="TRI63" s="35"/>
      <c r="TRJ63" s="35"/>
      <c r="TRK63" s="35"/>
      <c r="TRL63" s="35"/>
      <c r="TRM63" s="35"/>
      <c r="TRN63" s="35"/>
      <c r="TRO63" s="35"/>
      <c r="TRP63" s="35"/>
      <c r="TRQ63" s="35"/>
      <c r="TRR63" s="35"/>
      <c r="TRS63" s="35"/>
      <c r="TRT63" s="35"/>
      <c r="TRU63" s="35"/>
      <c r="TRV63" s="35"/>
      <c r="TRW63" s="35"/>
      <c r="TRX63" s="35"/>
      <c r="TRY63" s="35"/>
      <c r="TRZ63" s="35"/>
      <c r="TSA63" s="35"/>
      <c r="TSB63" s="35"/>
      <c r="TSC63" s="35"/>
      <c r="TSD63" s="35"/>
      <c r="TSE63" s="35"/>
      <c r="TSF63" s="35"/>
      <c r="TSG63" s="35"/>
      <c r="TSH63" s="35"/>
      <c r="TSI63" s="35"/>
      <c r="TSJ63" s="35"/>
      <c r="TSK63" s="35"/>
      <c r="TSL63" s="35"/>
      <c r="TSM63" s="35"/>
      <c r="TSN63" s="35"/>
      <c r="TSO63" s="35"/>
      <c r="TSP63" s="35"/>
      <c r="TSQ63" s="35"/>
      <c r="TSR63" s="35"/>
      <c r="TSS63" s="35"/>
      <c r="TST63" s="35"/>
      <c r="TSU63" s="35"/>
      <c r="TSV63" s="35"/>
      <c r="TSW63" s="35"/>
      <c r="TSX63" s="35"/>
      <c r="TSY63" s="35"/>
      <c r="TSZ63" s="35"/>
      <c r="TTA63" s="35"/>
      <c r="TTB63" s="35"/>
      <c r="TTC63" s="35"/>
      <c r="TTD63" s="35"/>
      <c r="TTE63" s="35"/>
      <c r="TTF63" s="35"/>
      <c r="TTG63" s="35"/>
      <c r="TTH63" s="35"/>
      <c r="TTI63" s="35"/>
      <c r="TTJ63" s="35"/>
      <c r="TTK63" s="35"/>
      <c r="TTL63" s="35"/>
      <c r="TTM63" s="35"/>
      <c r="TTN63" s="35"/>
      <c r="TTO63" s="35"/>
      <c r="TTP63" s="35"/>
      <c r="TTQ63" s="35"/>
      <c r="TTR63" s="35"/>
      <c r="TTS63" s="35"/>
      <c r="TTT63" s="35"/>
      <c r="TTU63" s="35"/>
      <c r="TTV63" s="35"/>
      <c r="TTW63" s="35"/>
      <c r="TTX63" s="35"/>
      <c r="TTY63" s="35"/>
      <c r="TTZ63" s="35"/>
      <c r="TUA63" s="35"/>
      <c r="TUB63" s="35"/>
      <c r="TUC63" s="35"/>
      <c r="TUD63" s="35"/>
      <c r="TUE63" s="35"/>
      <c r="TUF63" s="35"/>
      <c r="TUG63" s="35"/>
      <c r="TUH63" s="35"/>
      <c r="TUI63" s="35"/>
      <c r="TUJ63" s="35"/>
      <c r="TUK63" s="35"/>
      <c r="TUL63" s="35"/>
      <c r="TUM63" s="35"/>
      <c r="TUN63" s="35"/>
      <c r="TUO63" s="35"/>
      <c r="TUP63" s="35"/>
      <c r="TUQ63" s="35"/>
      <c r="TUR63" s="35"/>
      <c r="TUS63" s="35"/>
      <c r="TUT63" s="35"/>
      <c r="TUU63" s="35"/>
      <c r="TUV63" s="35"/>
      <c r="TUW63" s="35"/>
      <c r="TUX63" s="35"/>
      <c r="TUY63" s="35"/>
      <c r="TUZ63" s="35"/>
      <c r="TVA63" s="35"/>
      <c r="TVB63" s="35"/>
      <c r="TVC63" s="35"/>
      <c r="TVD63" s="35"/>
      <c r="TVE63" s="35"/>
      <c r="TVF63" s="35"/>
      <c r="TVG63" s="35"/>
      <c r="TVH63" s="35"/>
      <c r="TVI63" s="35"/>
      <c r="TVJ63" s="35"/>
      <c r="TVK63" s="35"/>
      <c r="TVL63" s="35"/>
      <c r="TVM63" s="35"/>
      <c r="TVN63" s="35"/>
      <c r="TVO63" s="35"/>
      <c r="TVP63" s="35"/>
      <c r="TVQ63" s="35"/>
      <c r="TVR63" s="35"/>
      <c r="TVS63" s="35"/>
      <c r="TVT63" s="35"/>
      <c r="TVU63" s="35"/>
      <c r="TVV63" s="35"/>
      <c r="TVW63" s="35"/>
      <c r="TVX63" s="35"/>
      <c r="TVY63" s="35"/>
      <c r="TVZ63" s="35"/>
      <c r="TWA63" s="35"/>
      <c r="TWB63" s="35"/>
      <c r="TWC63" s="35"/>
      <c r="TWD63" s="35"/>
      <c r="TWE63" s="35"/>
      <c r="TWF63" s="35"/>
      <c r="TWG63" s="35"/>
      <c r="TWH63" s="35"/>
      <c r="TWI63" s="35"/>
      <c r="TWJ63" s="35"/>
      <c r="TWK63" s="35"/>
      <c r="TWL63" s="35"/>
      <c r="TWM63" s="35"/>
      <c r="TWN63" s="35"/>
      <c r="TWO63" s="35"/>
      <c r="TWP63" s="35"/>
      <c r="TWQ63" s="35"/>
      <c r="TWR63" s="35"/>
      <c r="TWS63" s="35"/>
      <c r="TWT63" s="35"/>
      <c r="TWU63" s="35"/>
      <c r="TWV63" s="35"/>
      <c r="TWW63" s="35"/>
      <c r="TWX63" s="35"/>
      <c r="TWY63" s="35"/>
      <c r="TWZ63" s="35"/>
      <c r="TXA63" s="35"/>
      <c r="TXB63" s="35"/>
      <c r="TXC63" s="35"/>
      <c r="TXD63" s="35"/>
      <c r="TXE63" s="35"/>
      <c r="TXF63" s="35"/>
      <c r="TXG63" s="35"/>
      <c r="TXH63" s="35"/>
      <c r="TXI63" s="35"/>
      <c r="TXJ63" s="35"/>
      <c r="TXK63" s="35"/>
      <c r="TXL63" s="35"/>
      <c r="TXM63" s="35"/>
      <c r="TXN63" s="35"/>
      <c r="TXO63" s="35"/>
      <c r="TXP63" s="35"/>
      <c r="TXQ63" s="35"/>
      <c r="TXR63" s="35"/>
      <c r="TXS63" s="35"/>
      <c r="TXT63" s="35"/>
      <c r="TXU63" s="35"/>
      <c r="TXV63" s="35"/>
      <c r="TXW63" s="35"/>
      <c r="TXX63" s="35"/>
      <c r="TXY63" s="35"/>
      <c r="TXZ63" s="35"/>
      <c r="TYA63" s="35"/>
      <c r="TYB63" s="35"/>
      <c r="TYC63" s="35"/>
      <c r="TYD63" s="35"/>
      <c r="TYE63" s="35"/>
      <c r="TYF63" s="35"/>
      <c r="TYG63" s="35"/>
      <c r="TYH63" s="35"/>
      <c r="TYI63" s="35"/>
      <c r="TYJ63" s="35"/>
      <c r="TYK63" s="35"/>
      <c r="TYL63" s="35"/>
      <c r="TYM63" s="35"/>
      <c r="TYN63" s="35"/>
      <c r="TYO63" s="35"/>
      <c r="TYP63" s="35"/>
      <c r="TYQ63" s="35"/>
      <c r="TYR63" s="35"/>
      <c r="TYS63" s="35"/>
      <c r="TYT63" s="35"/>
      <c r="TYU63" s="35"/>
      <c r="TYV63" s="35"/>
      <c r="TYW63" s="35"/>
      <c r="TYX63" s="35"/>
      <c r="TYY63" s="35"/>
      <c r="TYZ63" s="35"/>
      <c r="TZA63" s="35"/>
      <c r="TZB63" s="35"/>
      <c r="TZC63" s="35"/>
      <c r="TZD63" s="35"/>
      <c r="TZE63" s="35"/>
      <c r="TZF63" s="35"/>
      <c r="TZG63" s="35"/>
      <c r="TZH63" s="35"/>
      <c r="TZI63" s="35"/>
      <c r="TZJ63" s="35"/>
      <c r="TZK63" s="35"/>
      <c r="TZL63" s="35"/>
      <c r="TZM63" s="35"/>
      <c r="TZN63" s="35"/>
      <c r="TZO63" s="35"/>
      <c r="TZP63" s="35"/>
      <c r="TZQ63" s="35"/>
      <c r="TZR63" s="35"/>
      <c r="TZS63" s="35"/>
      <c r="TZT63" s="35"/>
      <c r="TZU63" s="35"/>
      <c r="TZV63" s="35"/>
      <c r="TZW63" s="35"/>
      <c r="TZX63" s="35"/>
      <c r="TZY63" s="35"/>
      <c r="TZZ63" s="35"/>
      <c r="UAA63" s="35"/>
      <c r="UAB63" s="35"/>
      <c r="UAC63" s="35"/>
      <c r="UAD63" s="35"/>
      <c r="UAE63" s="35"/>
      <c r="UAF63" s="35"/>
      <c r="UAG63" s="35"/>
      <c r="UAH63" s="35"/>
      <c r="UAI63" s="35"/>
      <c r="UAJ63" s="35"/>
      <c r="UAK63" s="35"/>
      <c r="UAL63" s="35"/>
      <c r="UAM63" s="35"/>
      <c r="UAN63" s="35"/>
      <c r="UAO63" s="35"/>
      <c r="UAP63" s="35"/>
      <c r="UAQ63" s="35"/>
      <c r="UAR63" s="35"/>
      <c r="UAS63" s="35"/>
      <c r="UAT63" s="35"/>
      <c r="UAU63" s="35"/>
      <c r="UAV63" s="35"/>
      <c r="UAW63" s="35"/>
      <c r="UAX63" s="35"/>
      <c r="UAY63" s="35"/>
      <c r="UAZ63" s="35"/>
      <c r="UBA63" s="35"/>
      <c r="UBB63" s="35"/>
      <c r="UBC63" s="35"/>
      <c r="UBD63" s="35"/>
      <c r="UBE63" s="35"/>
      <c r="UBF63" s="35"/>
      <c r="UBG63" s="35"/>
      <c r="UBH63" s="35"/>
      <c r="UBI63" s="35"/>
      <c r="UBJ63" s="35"/>
      <c r="UBK63" s="35"/>
      <c r="UBL63" s="35"/>
      <c r="UBM63" s="35"/>
      <c r="UBN63" s="35"/>
      <c r="UBO63" s="35"/>
      <c r="UBP63" s="35"/>
      <c r="UBQ63" s="35"/>
      <c r="UBR63" s="35"/>
      <c r="UBS63" s="35"/>
      <c r="UBT63" s="35"/>
      <c r="UBU63" s="35"/>
      <c r="UBV63" s="35"/>
      <c r="UBW63" s="35"/>
      <c r="UBX63" s="35"/>
      <c r="UBY63" s="35"/>
      <c r="UBZ63" s="35"/>
      <c r="UCA63" s="35"/>
      <c r="UCB63" s="35"/>
      <c r="UCC63" s="35"/>
      <c r="UCD63" s="35"/>
      <c r="UCE63" s="35"/>
      <c r="UCF63" s="35"/>
      <c r="UCG63" s="35"/>
      <c r="UCH63" s="35"/>
      <c r="UCI63" s="35"/>
      <c r="UCJ63" s="35"/>
      <c r="UCK63" s="35"/>
      <c r="UCL63" s="35"/>
      <c r="UCM63" s="35"/>
      <c r="UCN63" s="35"/>
      <c r="UCO63" s="35"/>
      <c r="UCP63" s="35"/>
      <c r="UCQ63" s="35"/>
      <c r="UCR63" s="35"/>
      <c r="UCS63" s="35"/>
      <c r="UCT63" s="35"/>
      <c r="UCU63" s="35"/>
      <c r="UCV63" s="35"/>
      <c r="UCW63" s="35"/>
      <c r="UCX63" s="35"/>
      <c r="UCY63" s="35"/>
      <c r="UCZ63" s="35"/>
      <c r="UDA63" s="35"/>
      <c r="UDB63" s="35"/>
      <c r="UDC63" s="35"/>
      <c r="UDD63" s="35"/>
      <c r="UDE63" s="35"/>
      <c r="UDF63" s="35"/>
      <c r="UDG63" s="35"/>
      <c r="UDH63" s="35"/>
      <c r="UDI63" s="35"/>
      <c r="UDJ63" s="35"/>
      <c r="UDK63" s="35"/>
      <c r="UDL63" s="35"/>
      <c r="UDM63" s="35"/>
      <c r="UDN63" s="35"/>
      <c r="UDO63" s="35"/>
      <c r="UDP63" s="35"/>
      <c r="UDQ63" s="35"/>
      <c r="UDR63" s="35"/>
      <c r="UDS63" s="35"/>
      <c r="UDT63" s="35"/>
      <c r="UDU63" s="35"/>
      <c r="UDV63" s="35"/>
      <c r="UDW63" s="35"/>
      <c r="UDX63" s="35"/>
      <c r="UDY63" s="35"/>
      <c r="UDZ63" s="35"/>
      <c r="UEA63" s="35"/>
      <c r="UEB63" s="35"/>
      <c r="UEC63" s="35"/>
      <c r="UED63" s="35"/>
      <c r="UEE63" s="35"/>
      <c r="UEF63" s="35"/>
      <c r="UEG63" s="35"/>
      <c r="UEH63" s="35"/>
      <c r="UEI63" s="35"/>
      <c r="UEJ63" s="35"/>
      <c r="UEK63" s="35"/>
      <c r="UEL63" s="35"/>
      <c r="UEM63" s="35"/>
      <c r="UEN63" s="35"/>
      <c r="UEO63" s="35"/>
      <c r="UEP63" s="35"/>
      <c r="UEQ63" s="35"/>
      <c r="UER63" s="35"/>
      <c r="UES63" s="35"/>
      <c r="UET63" s="35"/>
      <c r="UEU63" s="35"/>
      <c r="UEV63" s="35"/>
      <c r="UEW63" s="35"/>
      <c r="UEX63" s="35"/>
      <c r="UEY63" s="35"/>
      <c r="UEZ63" s="35"/>
      <c r="UFA63" s="35"/>
      <c r="UFB63" s="35"/>
      <c r="UFC63" s="35"/>
      <c r="UFD63" s="35"/>
      <c r="UFE63" s="35"/>
      <c r="UFF63" s="35"/>
      <c r="UFG63" s="35"/>
      <c r="UFH63" s="35"/>
      <c r="UFI63" s="35"/>
      <c r="UFJ63" s="35"/>
      <c r="UFK63" s="35"/>
      <c r="UFL63" s="35"/>
      <c r="UFM63" s="35"/>
      <c r="UFN63" s="35"/>
      <c r="UFO63" s="35"/>
      <c r="UFP63" s="35"/>
      <c r="UFQ63" s="35"/>
      <c r="UFR63" s="35"/>
      <c r="UFS63" s="35"/>
      <c r="UFT63" s="35"/>
      <c r="UFU63" s="35"/>
      <c r="UFV63" s="35"/>
      <c r="UFW63" s="35"/>
      <c r="UFX63" s="35"/>
      <c r="UFY63" s="35"/>
      <c r="UFZ63" s="35"/>
      <c r="UGA63" s="35"/>
      <c r="UGB63" s="35"/>
      <c r="UGC63" s="35"/>
      <c r="UGD63" s="35"/>
      <c r="UGE63" s="35"/>
      <c r="UGF63" s="35"/>
      <c r="UGG63" s="35"/>
      <c r="UGH63" s="35"/>
      <c r="UGI63" s="35"/>
      <c r="UGJ63" s="35"/>
      <c r="UGK63" s="35"/>
      <c r="UGL63" s="35"/>
      <c r="UGM63" s="35"/>
      <c r="UGN63" s="35"/>
      <c r="UGO63" s="35"/>
      <c r="UGP63" s="35"/>
      <c r="UGQ63" s="35"/>
      <c r="UGR63" s="35"/>
      <c r="UGS63" s="35"/>
      <c r="UGT63" s="35"/>
      <c r="UGU63" s="35"/>
      <c r="UGV63" s="35"/>
      <c r="UGW63" s="35"/>
      <c r="UGX63" s="35"/>
      <c r="UGY63" s="35"/>
      <c r="UGZ63" s="35"/>
      <c r="UHA63" s="35"/>
      <c r="UHB63" s="35"/>
      <c r="UHC63" s="35"/>
      <c r="UHD63" s="35"/>
      <c r="UHE63" s="35"/>
      <c r="UHF63" s="35"/>
      <c r="UHG63" s="35"/>
      <c r="UHH63" s="35"/>
      <c r="UHI63" s="35"/>
      <c r="UHJ63" s="35"/>
      <c r="UHK63" s="35"/>
      <c r="UHL63" s="35"/>
      <c r="UHM63" s="35"/>
      <c r="UHN63" s="35"/>
      <c r="UHO63" s="35"/>
      <c r="UHP63" s="35"/>
      <c r="UHQ63" s="35"/>
      <c r="UHR63" s="35"/>
      <c r="UHS63" s="35"/>
      <c r="UHT63" s="35"/>
      <c r="UHU63" s="35"/>
      <c r="UHV63" s="35"/>
      <c r="UHW63" s="35"/>
      <c r="UHX63" s="35"/>
      <c r="UHY63" s="35"/>
      <c r="UHZ63" s="35"/>
      <c r="UIA63" s="35"/>
      <c r="UIB63" s="35"/>
      <c r="UIC63" s="35"/>
      <c r="UID63" s="35"/>
      <c r="UIE63" s="35"/>
      <c r="UIF63" s="35"/>
      <c r="UIG63" s="35"/>
      <c r="UIH63" s="35"/>
      <c r="UII63" s="35"/>
      <c r="UIJ63" s="35"/>
      <c r="UIK63" s="35"/>
      <c r="UIL63" s="35"/>
      <c r="UIM63" s="35"/>
      <c r="UIN63" s="35"/>
      <c r="UIO63" s="35"/>
      <c r="UIP63" s="35"/>
      <c r="UIQ63" s="35"/>
      <c r="UIR63" s="35"/>
      <c r="UIS63" s="35"/>
      <c r="UIT63" s="35"/>
      <c r="UIU63" s="35"/>
      <c r="UIV63" s="35"/>
      <c r="UIW63" s="35"/>
      <c r="UIX63" s="35"/>
      <c r="UIY63" s="35"/>
      <c r="UIZ63" s="35"/>
      <c r="UJA63" s="35"/>
      <c r="UJB63" s="35"/>
      <c r="UJC63" s="35"/>
      <c r="UJD63" s="35"/>
      <c r="UJE63" s="35"/>
      <c r="UJF63" s="35"/>
      <c r="UJG63" s="35"/>
      <c r="UJH63" s="35"/>
      <c r="UJI63" s="35"/>
      <c r="UJJ63" s="35"/>
      <c r="UJK63" s="35"/>
      <c r="UJL63" s="35"/>
      <c r="UJM63" s="35"/>
      <c r="UJN63" s="35"/>
      <c r="UJO63" s="35"/>
      <c r="UJP63" s="35"/>
      <c r="UJQ63" s="35"/>
      <c r="UJR63" s="35"/>
      <c r="UJS63" s="35"/>
      <c r="UJT63" s="35"/>
      <c r="UJU63" s="35"/>
      <c r="UJV63" s="35"/>
      <c r="UJW63" s="35"/>
      <c r="UJX63" s="35"/>
      <c r="UJY63" s="35"/>
      <c r="UJZ63" s="35"/>
      <c r="UKA63" s="35"/>
      <c r="UKB63" s="35"/>
      <c r="UKC63" s="35"/>
      <c r="UKD63" s="35"/>
      <c r="UKE63" s="35"/>
      <c r="UKF63" s="35"/>
      <c r="UKG63" s="35"/>
      <c r="UKH63" s="35"/>
      <c r="UKI63" s="35"/>
      <c r="UKJ63" s="35"/>
      <c r="UKK63" s="35"/>
      <c r="UKL63" s="35"/>
      <c r="UKM63" s="35"/>
      <c r="UKN63" s="35"/>
      <c r="UKO63" s="35"/>
      <c r="UKP63" s="35"/>
      <c r="UKQ63" s="35"/>
      <c r="UKR63" s="35"/>
      <c r="UKS63" s="35"/>
      <c r="UKT63" s="35"/>
      <c r="UKU63" s="35"/>
      <c r="UKV63" s="35"/>
      <c r="UKW63" s="35"/>
      <c r="UKX63" s="35"/>
      <c r="UKY63" s="35"/>
      <c r="UKZ63" s="35"/>
      <c r="ULA63" s="35"/>
      <c r="ULB63" s="35"/>
      <c r="ULC63" s="35"/>
      <c r="ULD63" s="35"/>
      <c r="ULE63" s="35"/>
      <c r="ULF63" s="35"/>
      <c r="ULG63" s="35"/>
      <c r="ULH63" s="35"/>
      <c r="ULI63" s="35"/>
      <c r="ULJ63" s="35"/>
      <c r="ULK63" s="35"/>
      <c r="ULL63" s="35"/>
      <c r="ULM63" s="35"/>
      <c r="ULN63" s="35"/>
      <c r="ULO63" s="35"/>
      <c r="ULP63" s="35"/>
      <c r="ULQ63" s="35"/>
      <c r="ULR63" s="35"/>
      <c r="ULS63" s="35"/>
      <c r="ULT63" s="35"/>
      <c r="ULU63" s="35"/>
      <c r="ULV63" s="35"/>
      <c r="ULW63" s="35"/>
      <c r="ULX63" s="35"/>
      <c r="ULY63" s="35"/>
      <c r="ULZ63" s="35"/>
      <c r="UMA63" s="35"/>
      <c r="UMB63" s="35"/>
      <c r="UMC63" s="35"/>
      <c r="UMD63" s="35"/>
      <c r="UME63" s="35"/>
      <c r="UMF63" s="35"/>
      <c r="UMG63" s="35"/>
      <c r="UMH63" s="35"/>
      <c r="UMI63" s="35"/>
      <c r="UMJ63" s="35"/>
      <c r="UMK63" s="35"/>
      <c r="UML63" s="35"/>
      <c r="UMM63" s="35"/>
      <c r="UMN63" s="35"/>
      <c r="UMO63" s="35"/>
      <c r="UMP63" s="35"/>
      <c r="UMQ63" s="35"/>
      <c r="UMR63" s="35"/>
      <c r="UMS63" s="35"/>
      <c r="UMT63" s="35"/>
      <c r="UMU63" s="35"/>
      <c r="UMV63" s="35"/>
      <c r="UMW63" s="35"/>
      <c r="UMX63" s="35"/>
      <c r="UMY63" s="35"/>
      <c r="UMZ63" s="35"/>
      <c r="UNA63" s="35"/>
      <c r="UNB63" s="35"/>
      <c r="UNC63" s="35"/>
      <c r="UND63" s="35"/>
      <c r="UNE63" s="35"/>
      <c r="UNF63" s="35"/>
      <c r="UNG63" s="35"/>
      <c r="UNH63" s="35"/>
      <c r="UNI63" s="35"/>
      <c r="UNJ63" s="35"/>
      <c r="UNK63" s="35"/>
      <c r="UNL63" s="35"/>
      <c r="UNM63" s="35"/>
      <c r="UNN63" s="35"/>
      <c r="UNO63" s="35"/>
      <c r="UNP63" s="35"/>
      <c r="UNQ63" s="35"/>
      <c r="UNR63" s="35"/>
      <c r="UNS63" s="35"/>
      <c r="UNT63" s="35"/>
      <c r="UNU63" s="35"/>
      <c r="UNV63" s="35"/>
      <c r="UNW63" s="35"/>
      <c r="UNX63" s="35"/>
      <c r="UNY63" s="35"/>
      <c r="UNZ63" s="35"/>
      <c r="UOA63" s="35"/>
      <c r="UOB63" s="35"/>
      <c r="UOC63" s="35"/>
      <c r="UOD63" s="35"/>
      <c r="UOE63" s="35"/>
      <c r="UOF63" s="35"/>
      <c r="UOG63" s="35"/>
      <c r="UOH63" s="35"/>
      <c r="UOI63" s="35"/>
      <c r="UOJ63" s="35"/>
      <c r="UOK63" s="35"/>
      <c r="UOL63" s="35"/>
      <c r="UOM63" s="35"/>
      <c r="UON63" s="35"/>
      <c r="UOO63" s="35"/>
      <c r="UOP63" s="35"/>
      <c r="UOQ63" s="35"/>
      <c r="UOR63" s="35"/>
      <c r="UOS63" s="35"/>
      <c r="UOT63" s="35"/>
      <c r="UOU63" s="35"/>
      <c r="UOV63" s="35"/>
      <c r="UOW63" s="35"/>
      <c r="UOX63" s="35"/>
      <c r="UOY63" s="35"/>
      <c r="UOZ63" s="35"/>
      <c r="UPA63" s="35"/>
      <c r="UPB63" s="35"/>
      <c r="UPC63" s="35"/>
      <c r="UPD63" s="35"/>
      <c r="UPE63" s="35"/>
      <c r="UPF63" s="35"/>
      <c r="UPG63" s="35"/>
      <c r="UPH63" s="35"/>
      <c r="UPI63" s="35"/>
      <c r="UPJ63" s="35"/>
      <c r="UPK63" s="35"/>
      <c r="UPL63" s="35"/>
      <c r="UPM63" s="35"/>
      <c r="UPN63" s="35"/>
      <c r="UPO63" s="35"/>
      <c r="UPP63" s="35"/>
      <c r="UPQ63" s="35"/>
      <c r="UPR63" s="35"/>
      <c r="UPS63" s="35"/>
      <c r="UPT63" s="35"/>
      <c r="UPU63" s="35"/>
      <c r="UPV63" s="35"/>
      <c r="UPW63" s="35"/>
      <c r="UPX63" s="35"/>
      <c r="UPY63" s="35"/>
      <c r="UPZ63" s="35"/>
      <c r="UQA63" s="35"/>
      <c r="UQB63" s="35"/>
      <c r="UQC63" s="35"/>
      <c r="UQD63" s="35"/>
      <c r="UQE63" s="35"/>
      <c r="UQF63" s="35"/>
      <c r="UQG63" s="35"/>
      <c r="UQH63" s="35"/>
      <c r="UQI63" s="35"/>
      <c r="UQJ63" s="35"/>
      <c r="UQK63" s="35"/>
      <c r="UQL63" s="35"/>
      <c r="UQM63" s="35"/>
      <c r="UQN63" s="35"/>
      <c r="UQO63" s="35"/>
      <c r="UQP63" s="35"/>
      <c r="UQQ63" s="35"/>
      <c r="UQR63" s="35"/>
      <c r="UQS63" s="35"/>
      <c r="UQT63" s="35"/>
      <c r="UQU63" s="35"/>
      <c r="UQV63" s="35"/>
      <c r="UQW63" s="35"/>
      <c r="UQX63" s="35"/>
      <c r="UQY63" s="35"/>
      <c r="UQZ63" s="35"/>
      <c r="URA63" s="35"/>
      <c r="URB63" s="35"/>
      <c r="URC63" s="35"/>
      <c r="URD63" s="35"/>
      <c r="URE63" s="35"/>
      <c r="URF63" s="35"/>
      <c r="URG63" s="35"/>
      <c r="URH63" s="35"/>
      <c r="URI63" s="35"/>
      <c r="URJ63" s="35"/>
      <c r="URK63" s="35"/>
      <c r="URL63" s="35"/>
      <c r="URM63" s="35"/>
      <c r="URN63" s="35"/>
      <c r="URO63" s="35"/>
      <c r="URP63" s="35"/>
      <c r="URQ63" s="35"/>
      <c r="URR63" s="35"/>
      <c r="URS63" s="35"/>
      <c r="URT63" s="35"/>
      <c r="URU63" s="35"/>
      <c r="URV63" s="35"/>
      <c r="URW63" s="35"/>
      <c r="URX63" s="35"/>
      <c r="URY63" s="35"/>
      <c r="URZ63" s="35"/>
      <c r="USA63" s="35"/>
      <c r="USB63" s="35"/>
      <c r="USC63" s="35"/>
      <c r="USD63" s="35"/>
      <c r="USE63" s="35"/>
      <c r="USF63" s="35"/>
      <c r="USG63" s="35"/>
      <c r="USH63" s="35"/>
      <c r="USI63" s="35"/>
      <c r="USJ63" s="35"/>
      <c r="USK63" s="35"/>
      <c r="USL63" s="35"/>
      <c r="USM63" s="35"/>
      <c r="USN63" s="35"/>
      <c r="USO63" s="35"/>
      <c r="USP63" s="35"/>
      <c r="USQ63" s="35"/>
      <c r="USR63" s="35"/>
      <c r="USS63" s="35"/>
      <c r="UST63" s="35"/>
      <c r="USU63" s="35"/>
      <c r="USV63" s="35"/>
      <c r="USW63" s="35"/>
      <c r="USX63" s="35"/>
      <c r="USY63" s="35"/>
      <c r="USZ63" s="35"/>
      <c r="UTA63" s="35"/>
      <c r="UTB63" s="35"/>
      <c r="UTC63" s="35"/>
      <c r="UTD63" s="35"/>
      <c r="UTE63" s="35"/>
      <c r="UTF63" s="35"/>
      <c r="UTG63" s="35"/>
      <c r="UTH63" s="35"/>
      <c r="UTI63" s="35"/>
      <c r="UTJ63" s="35"/>
      <c r="UTK63" s="35"/>
      <c r="UTL63" s="35"/>
      <c r="UTM63" s="35"/>
      <c r="UTN63" s="35"/>
      <c r="UTO63" s="35"/>
      <c r="UTP63" s="35"/>
      <c r="UTQ63" s="35"/>
      <c r="UTR63" s="35"/>
      <c r="UTS63" s="35"/>
      <c r="UTT63" s="35"/>
      <c r="UTU63" s="35"/>
      <c r="UTV63" s="35"/>
      <c r="UTW63" s="35"/>
      <c r="UTX63" s="35"/>
      <c r="UTY63" s="35"/>
      <c r="UTZ63" s="35"/>
      <c r="UUA63" s="35"/>
      <c r="UUB63" s="35"/>
      <c r="UUC63" s="35"/>
      <c r="UUD63" s="35"/>
      <c r="UUE63" s="35"/>
      <c r="UUF63" s="35"/>
      <c r="UUG63" s="35"/>
      <c r="UUH63" s="35"/>
      <c r="UUI63" s="35"/>
      <c r="UUJ63" s="35"/>
      <c r="UUK63" s="35"/>
      <c r="UUL63" s="35"/>
      <c r="UUM63" s="35"/>
      <c r="UUN63" s="35"/>
      <c r="UUO63" s="35"/>
      <c r="UUP63" s="35"/>
      <c r="UUQ63" s="35"/>
      <c r="UUR63" s="35"/>
      <c r="UUS63" s="35"/>
      <c r="UUT63" s="35"/>
      <c r="UUU63" s="35"/>
      <c r="UUV63" s="35"/>
      <c r="UUW63" s="35"/>
      <c r="UUX63" s="35"/>
      <c r="UUY63" s="35"/>
      <c r="UUZ63" s="35"/>
      <c r="UVA63" s="35"/>
      <c r="UVB63" s="35"/>
      <c r="UVC63" s="35"/>
      <c r="UVD63" s="35"/>
      <c r="UVE63" s="35"/>
      <c r="UVF63" s="35"/>
      <c r="UVG63" s="35"/>
      <c r="UVH63" s="35"/>
      <c r="UVI63" s="35"/>
      <c r="UVJ63" s="35"/>
      <c r="UVK63" s="35"/>
      <c r="UVL63" s="35"/>
      <c r="UVM63" s="35"/>
      <c r="UVN63" s="35"/>
      <c r="UVO63" s="35"/>
      <c r="UVP63" s="35"/>
      <c r="UVQ63" s="35"/>
      <c r="UVR63" s="35"/>
      <c r="UVS63" s="35"/>
      <c r="UVT63" s="35"/>
      <c r="UVU63" s="35"/>
      <c r="UVV63" s="35"/>
      <c r="UVW63" s="35"/>
      <c r="UVX63" s="35"/>
      <c r="UVY63" s="35"/>
      <c r="UVZ63" s="35"/>
      <c r="UWA63" s="35"/>
      <c r="UWB63" s="35"/>
      <c r="UWC63" s="35"/>
      <c r="UWD63" s="35"/>
      <c r="UWE63" s="35"/>
      <c r="UWF63" s="35"/>
      <c r="UWG63" s="35"/>
      <c r="UWH63" s="35"/>
      <c r="UWI63" s="35"/>
      <c r="UWJ63" s="35"/>
      <c r="UWK63" s="35"/>
      <c r="UWL63" s="35"/>
      <c r="UWM63" s="35"/>
      <c r="UWN63" s="35"/>
      <c r="UWO63" s="35"/>
      <c r="UWP63" s="35"/>
      <c r="UWQ63" s="35"/>
      <c r="UWR63" s="35"/>
      <c r="UWS63" s="35"/>
      <c r="UWT63" s="35"/>
      <c r="UWU63" s="35"/>
      <c r="UWV63" s="35"/>
      <c r="UWW63" s="35"/>
      <c r="UWX63" s="35"/>
      <c r="UWY63" s="35"/>
      <c r="UWZ63" s="35"/>
      <c r="UXA63" s="35"/>
      <c r="UXB63" s="35"/>
      <c r="UXC63" s="35"/>
      <c r="UXD63" s="35"/>
      <c r="UXE63" s="35"/>
      <c r="UXF63" s="35"/>
      <c r="UXG63" s="35"/>
      <c r="UXH63" s="35"/>
      <c r="UXI63" s="35"/>
      <c r="UXJ63" s="35"/>
      <c r="UXK63" s="35"/>
      <c r="UXL63" s="35"/>
      <c r="UXM63" s="35"/>
      <c r="UXN63" s="35"/>
      <c r="UXO63" s="35"/>
      <c r="UXP63" s="35"/>
      <c r="UXQ63" s="35"/>
      <c r="UXR63" s="35"/>
      <c r="UXS63" s="35"/>
      <c r="UXT63" s="35"/>
      <c r="UXU63" s="35"/>
      <c r="UXV63" s="35"/>
      <c r="UXW63" s="35"/>
      <c r="UXX63" s="35"/>
      <c r="UXY63" s="35"/>
      <c r="UXZ63" s="35"/>
      <c r="UYA63" s="35"/>
      <c r="UYB63" s="35"/>
      <c r="UYC63" s="35"/>
      <c r="UYD63" s="35"/>
      <c r="UYE63" s="35"/>
      <c r="UYF63" s="35"/>
      <c r="UYG63" s="35"/>
      <c r="UYH63" s="35"/>
      <c r="UYI63" s="35"/>
      <c r="UYJ63" s="35"/>
      <c r="UYK63" s="35"/>
      <c r="UYL63" s="35"/>
      <c r="UYM63" s="35"/>
      <c r="UYN63" s="35"/>
      <c r="UYO63" s="35"/>
      <c r="UYP63" s="35"/>
      <c r="UYQ63" s="35"/>
      <c r="UYR63" s="35"/>
      <c r="UYS63" s="35"/>
      <c r="UYT63" s="35"/>
      <c r="UYU63" s="35"/>
      <c r="UYV63" s="35"/>
      <c r="UYW63" s="35"/>
      <c r="UYX63" s="35"/>
      <c r="UYY63" s="35"/>
      <c r="UYZ63" s="35"/>
      <c r="UZA63" s="35"/>
      <c r="UZB63" s="35"/>
      <c r="UZC63" s="35"/>
      <c r="UZD63" s="35"/>
      <c r="UZE63" s="35"/>
      <c r="UZF63" s="35"/>
      <c r="UZG63" s="35"/>
      <c r="UZH63" s="35"/>
      <c r="UZI63" s="35"/>
      <c r="UZJ63" s="35"/>
      <c r="UZK63" s="35"/>
      <c r="UZL63" s="35"/>
      <c r="UZM63" s="35"/>
      <c r="UZN63" s="35"/>
      <c r="UZO63" s="35"/>
      <c r="UZP63" s="35"/>
      <c r="UZQ63" s="35"/>
      <c r="UZR63" s="35"/>
      <c r="UZS63" s="35"/>
      <c r="UZT63" s="35"/>
      <c r="UZU63" s="35"/>
      <c r="UZV63" s="35"/>
      <c r="UZW63" s="35"/>
      <c r="UZX63" s="35"/>
      <c r="UZY63" s="35"/>
      <c r="UZZ63" s="35"/>
      <c r="VAA63" s="35"/>
      <c r="VAB63" s="35"/>
      <c r="VAC63" s="35"/>
      <c r="VAD63" s="35"/>
      <c r="VAE63" s="35"/>
      <c r="VAF63" s="35"/>
      <c r="VAG63" s="35"/>
      <c r="VAH63" s="35"/>
      <c r="VAI63" s="35"/>
      <c r="VAJ63" s="35"/>
      <c r="VAK63" s="35"/>
      <c r="VAL63" s="35"/>
      <c r="VAM63" s="35"/>
      <c r="VAN63" s="35"/>
      <c r="VAO63" s="35"/>
      <c r="VAP63" s="35"/>
      <c r="VAQ63" s="35"/>
      <c r="VAR63" s="35"/>
      <c r="VAS63" s="35"/>
      <c r="VAT63" s="35"/>
      <c r="VAU63" s="35"/>
      <c r="VAV63" s="35"/>
      <c r="VAW63" s="35"/>
      <c r="VAX63" s="35"/>
      <c r="VAY63" s="35"/>
      <c r="VAZ63" s="35"/>
      <c r="VBA63" s="35"/>
      <c r="VBB63" s="35"/>
      <c r="VBC63" s="35"/>
      <c r="VBD63" s="35"/>
      <c r="VBE63" s="35"/>
      <c r="VBF63" s="35"/>
      <c r="VBG63" s="35"/>
      <c r="VBH63" s="35"/>
      <c r="VBI63" s="35"/>
      <c r="VBJ63" s="35"/>
      <c r="VBK63" s="35"/>
      <c r="VBL63" s="35"/>
      <c r="VBM63" s="35"/>
      <c r="VBN63" s="35"/>
      <c r="VBO63" s="35"/>
      <c r="VBP63" s="35"/>
      <c r="VBQ63" s="35"/>
      <c r="VBR63" s="35"/>
      <c r="VBS63" s="35"/>
      <c r="VBT63" s="35"/>
      <c r="VBU63" s="35"/>
      <c r="VBV63" s="35"/>
      <c r="VBW63" s="35"/>
      <c r="VBX63" s="35"/>
      <c r="VBY63" s="35"/>
      <c r="VBZ63" s="35"/>
      <c r="VCA63" s="35"/>
      <c r="VCB63" s="35"/>
      <c r="VCC63" s="35"/>
      <c r="VCD63" s="35"/>
      <c r="VCE63" s="35"/>
      <c r="VCF63" s="35"/>
      <c r="VCG63" s="35"/>
      <c r="VCH63" s="35"/>
      <c r="VCI63" s="35"/>
      <c r="VCJ63" s="35"/>
      <c r="VCK63" s="35"/>
      <c r="VCL63" s="35"/>
      <c r="VCM63" s="35"/>
      <c r="VCN63" s="35"/>
      <c r="VCO63" s="35"/>
      <c r="VCP63" s="35"/>
      <c r="VCQ63" s="35"/>
      <c r="VCR63" s="35"/>
      <c r="VCS63" s="35"/>
      <c r="VCT63" s="35"/>
      <c r="VCU63" s="35"/>
      <c r="VCV63" s="35"/>
      <c r="VCW63" s="35"/>
      <c r="VCX63" s="35"/>
      <c r="VCY63" s="35"/>
      <c r="VCZ63" s="35"/>
      <c r="VDA63" s="35"/>
      <c r="VDB63" s="35"/>
      <c r="VDC63" s="35"/>
      <c r="VDD63" s="35"/>
      <c r="VDE63" s="35"/>
      <c r="VDF63" s="35"/>
      <c r="VDG63" s="35"/>
      <c r="VDH63" s="35"/>
      <c r="VDI63" s="35"/>
      <c r="VDJ63" s="35"/>
      <c r="VDK63" s="35"/>
      <c r="VDL63" s="35"/>
      <c r="VDM63" s="35"/>
      <c r="VDN63" s="35"/>
      <c r="VDO63" s="35"/>
      <c r="VDP63" s="35"/>
      <c r="VDQ63" s="35"/>
      <c r="VDR63" s="35"/>
      <c r="VDS63" s="35"/>
      <c r="VDT63" s="35"/>
      <c r="VDU63" s="35"/>
      <c r="VDV63" s="35"/>
      <c r="VDW63" s="35"/>
      <c r="VDX63" s="35"/>
      <c r="VDY63" s="35"/>
      <c r="VDZ63" s="35"/>
      <c r="VEA63" s="35"/>
      <c r="VEB63" s="35"/>
      <c r="VEC63" s="35"/>
      <c r="VED63" s="35"/>
      <c r="VEE63" s="35"/>
      <c r="VEF63" s="35"/>
      <c r="VEG63" s="35"/>
      <c r="VEH63" s="35"/>
      <c r="VEI63" s="35"/>
      <c r="VEJ63" s="35"/>
      <c r="VEK63" s="35"/>
      <c r="VEL63" s="35"/>
      <c r="VEM63" s="35"/>
      <c r="VEN63" s="35"/>
      <c r="VEO63" s="35"/>
      <c r="VEP63" s="35"/>
      <c r="VEQ63" s="35"/>
      <c r="VER63" s="35"/>
      <c r="VES63" s="35"/>
      <c r="VET63" s="35"/>
      <c r="VEU63" s="35"/>
      <c r="VEV63" s="35"/>
      <c r="VEW63" s="35"/>
      <c r="VEX63" s="35"/>
      <c r="VEY63" s="35"/>
      <c r="VEZ63" s="35"/>
      <c r="VFA63" s="35"/>
      <c r="VFB63" s="35"/>
      <c r="VFC63" s="35"/>
      <c r="VFD63" s="35"/>
      <c r="VFE63" s="35"/>
      <c r="VFF63" s="35"/>
      <c r="VFG63" s="35"/>
      <c r="VFH63" s="35"/>
      <c r="VFI63" s="35"/>
      <c r="VFJ63" s="35"/>
      <c r="VFK63" s="35"/>
      <c r="VFL63" s="35"/>
      <c r="VFM63" s="35"/>
      <c r="VFN63" s="35"/>
      <c r="VFO63" s="35"/>
      <c r="VFP63" s="35"/>
      <c r="VFQ63" s="35"/>
      <c r="VFR63" s="35"/>
      <c r="VFS63" s="35"/>
      <c r="VFT63" s="35"/>
      <c r="VFU63" s="35"/>
      <c r="VFV63" s="35"/>
      <c r="VFW63" s="35"/>
      <c r="VFX63" s="35"/>
      <c r="VFY63" s="35"/>
      <c r="VFZ63" s="35"/>
      <c r="VGA63" s="35"/>
      <c r="VGB63" s="35"/>
      <c r="VGC63" s="35"/>
      <c r="VGD63" s="35"/>
      <c r="VGE63" s="35"/>
      <c r="VGF63" s="35"/>
      <c r="VGG63" s="35"/>
      <c r="VGH63" s="35"/>
      <c r="VGI63" s="35"/>
      <c r="VGJ63" s="35"/>
      <c r="VGK63" s="35"/>
      <c r="VGL63" s="35"/>
      <c r="VGM63" s="35"/>
      <c r="VGN63" s="35"/>
      <c r="VGO63" s="35"/>
      <c r="VGP63" s="35"/>
      <c r="VGQ63" s="35"/>
      <c r="VGR63" s="35"/>
      <c r="VGS63" s="35"/>
      <c r="VGT63" s="35"/>
      <c r="VGU63" s="35"/>
      <c r="VGV63" s="35"/>
      <c r="VGW63" s="35"/>
      <c r="VGX63" s="35"/>
      <c r="VGY63" s="35"/>
      <c r="VGZ63" s="35"/>
      <c r="VHA63" s="35"/>
      <c r="VHB63" s="35"/>
      <c r="VHC63" s="35"/>
      <c r="VHD63" s="35"/>
      <c r="VHE63" s="35"/>
      <c r="VHF63" s="35"/>
      <c r="VHG63" s="35"/>
      <c r="VHH63" s="35"/>
      <c r="VHI63" s="35"/>
      <c r="VHJ63" s="35"/>
      <c r="VHK63" s="35"/>
      <c r="VHL63" s="35"/>
      <c r="VHM63" s="35"/>
      <c r="VHN63" s="35"/>
      <c r="VHO63" s="35"/>
      <c r="VHP63" s="35"/>
      <c r="VHQ63" s="35"/>
      <c r="VHR63" s="35"/>
      <c r="VHS63" s="35"/>
      <c r="VHT63" s="35"/>
      <c r="VHU63" s="35"/>
      <c r="VHV63" s="35"/>
      <c r="VHW63" s="35"/>
      <c r="VHX63" s="35"/>
      <c r="VHY63" s="35"/>
      <c r="VHZ63" s="35"/>
      <c r="VIA63" s="35"/>
      <c r="VIB63" s="35"/>
      <c r="VIC63" s="35"/>
      <c r="VID63" s="35"/>
      <c r="VIE63" s="35"/>
      <c r="VIF63" s="35"/>
      <c r="VIG63" s="35"/>
      <c r="VIH63" s="35"/>
      <c r="VII63" s="35"/>
      <c r="VIJ63" s="35"/>
      <c r="VIK63" s="35"/>
      <c r="VIL63" s="35"/>
      <c r="VIM63" s="35"/>
      <c r="VIN63" s="35"/>
      <c r="VIO63" s="35"/>
      <c r="VIP63" s="35"/>
      <c r="VIQ63" s="35"/>
      <c r="VIR63" s="35"/>
      <c r="VIS63" s="35"/>
      <c r="VIT63" s="35"/>
      <c r="VIU63" s="35"/>
      <c r="VIV63" s="35"/>
      <c r="VIW63" s="35"/>
      <c r="VIX63" s="35"/>
      <c r="VIY63" s="35"/>
      <c r="VIZ63" s="35"/>
      <c r="VJA63" s="35"/>
      <c r="VJB63" s="35"/>
      <c r="VJC63" s="35"/>
      <c r="VJD63" s="35"/>
      <c r="VJE63" s="35"/>
      <c r="VJF63" s="35"/>
      <c r="VJG63" s="35"/>
      <c r="VJH63" s="35"/>
      <c r="VJI63" s="35"/>
      <c r="VJJ63" s="35"/>
      <c r="VJK63" s="35"/>
      <c r="VJL63" s="35"/>
      <c r="VJM63" s="35"/>
      <c r="VJN63" s="35"/>
      <c r="VJO63" s="35"/>
      <c r="VJP63" s="35"/>
      <c r="VJQ63" s="35"/>
      <c r="VJR63" s="35"/>
      <c r="VJS63" s="35"/>
      <c r="VJT63" s="35"/>
      <c r="VJU63" s="35"/>
      <c r="VJV63" s="35"/>
      <c r="VJW63" s="35"/>
      <c r="VJX63" s="35"/>
      <c r="VJY63" s="35"/>
      <c r="VJZ63" s="35"/>
      <c r="VKA63" s="35"/>
      <c r="VKB63" s="35"/>
      <c r="VKC63" s="35"/>
      <c r="VKD63" s="35"/>
      <c r="VKE63" s="35"/>
      <c r="VKF63" s="35"/>
      <c r="VKG63" s="35"/>
      <c r="VKH63" s="35"/>
      <c r="VKI63" s="35"/>
      <c r="VKJ63" s="35"/>
      <c r="VKK63" s="35"/>
      <c r="VKL63" s="35"/>
      <c r="VKM63" s="35"/>
      <c r="VKN63" s="35"/>
      <c r="VKO63" s="35"/>
      <c r="VKP63" s="35"/>
      <c r="VKQ63" s="35"/>
      <c r="VKR63" s="35"/>
      <c r="VKS63" s="35"/>
      <c r="VKT63" s="35"/>
      <c r="VKU63" s="35"/>
      <c r="VKV63" s="35"/>
      <c r="VKW63" s="35"/>
      <c r="VKX63" s="35"/>
      <c r="VKY63" s="35"/>
      <c r="VKZ63" s="35"/>
      <c r="VLA63" s="35"/>
      <c r="VLB63" s="35"/>
      <c r="VLC63" s="35"/>
      <c r="VLD63" s="35"/>
      <c r="VLE63" s="35"/>
      <c r="VLF63" s="35"/>
      <c r="VLG63" s="35"/>
      <c r="VLH63" s="35"/>
      <c r="VLI63" s="35"/>
      <c r="VLJ63" s="35"/>
      <c r="VLK63" s="35"/>
      <c r="VLL63" s="35"/>
      <c r="VLM63" s="35"/>
      <c r="VLN63" s="35"/>
      <c r="VLO63" s="35"/>
      <c r="VLP63" s="35"/>
      <c r="VLQ63" s="35"/>
      <c r="VLR63" s="35"/>
      <c r="VLS63" s="35"/>
      <c r="VLT63" s="35"/>
      <c r="VLU63" s="35"/>
      <c r="VLV63" s="35"/>
      <c r="VLW63" s="35"/>
      <c r="VLX63" s="35"/>
      <c r="VLY63" s="35"/>
      <c r="VLZ63" s="35"/>
      <c r="VMA63" s="35"/>
      <c r="VMB63" s="35"/>
      <c r="VMC63" s="35"/>
      <c r="VMD63" s="35"/>
      <c r="VME63" s="35"/>
      <c r="VMF63" s="35"/>
      <c r="VMG63" s="35"/>
      <c r="VMH63" s="35"/>
      <c r="VMI63" s="35"/>
      <c r="VMJ63" s="35"/>
      <c r="VMK63" s="35"/>
      <c r="VML63" s="35"/>
      <c r="VMM63" s="35"/>
      <c r="VMN63" s="35"/>
      <c r="VMO63" s="35"/>
      <c r="VMP63" s="35"/>
      <c r="VMQ63" s="35"/>
      <c r="VMR63" s="35"/>
      <c r="VMS63" s="35"/>
      <c r="VMT63" s="35"/>
      <c r="VMU63" s="35"/>
      <c r="VMV63" s="35"/>
      <c r="VMW63" s="35"/>
      <c r="VMX63" s="35"/>
      <c r="VMY63" s="35"/>
      <c r="VMZ63" s="35"/>
      <c r="VNA63" s="35"/>
      <c r="VNB63" s="35"/>
      <c r="VNC63" s="35"/>
      <c r="VND63" s="35"/>
      <c r="VNE63" s="35"/>
      <c r="VNF63" s="35"/>
      <c r="VNG63" s="35"/>
      <c r="VNH63" s="35"/>
      <c r="VNI63" s="35"/>
      <c r="VNJ63" s="35"/>
      <c r="VNK63" s="35"/>
      <c r="VNL63" s="35"/>
      <c r="VNM63" s="35"/>
      <c r="VNN63" s="35"/>
      <c r="VNO63" s="35"/>
      <c r="VNP63" s="35"/>
      <c r="VNQ63" s="35"/>
      <c r="VNR63" s="35"/>
      <c r="VNS63" s="35"/>
      <c r="VNT63" s="35"/>
      <c r="VNU63" s="35"/>
      <c r="VNV63" s="35"/>
      <c r="VNW63" s="35"/>
      <c r="VNX63" s="35"/>
      <c r="VNY63" s="35"/>
      <c r="VNZ63" s="35"/>
      <c r="VOA63" s="35"/>
      <c r="VOB63" s="35"/>
      <c r="VOC63" s="35"/>
      <c r="VOD63" s="35"/>
      <c r="VOE63" s="35"/>
      <c r="VOF63" s="35"/>
      <c r="VOG63" s="35"/>
      <c r="VOH63" s="35"/>
      <c r="VOI63" s="35"/>
      <c r="VOJ63" s="35"/>
      <c r="VOK63" s="35"/>
      <c r="VOL63" s="35"/>
      <c r="VOM63" s="35"/>
      <c r="VON63" s="35"/>
      <c r="VOO63" s="35"/>
      <c r="VOP63" s="35"/>
      <c r="VOQ63" s="35"/>
      <c r="VOR63" s="35"/>
      <c r="VOS63" s="35"/>
      <c r="VOT63" s="35"/>
      <c r="VOU63" s="35"/>
      <c r="VOV63" s="35"/>
      <c r="VOW63" s="35"/>
      <c r="VOX63" s="35"/>
      <c r="VOY63" s="35"/>
      <c r="VOZ63" s="35"/>
      <c r="VPA63" s="35"/>
      <c r="VPB63" s="35"/>
      <c r="VPC63" s="35"/>
      <c r="VPD63" s="35"/>
      <c r="VPE63" s="35"/>
      <c r="VPF63" s="35"/>
      <c r="VPG63" s="35"/>
      <c r="VPH63" s="35"/>
      <c r="VPI63" s="35"/>
      <c r="VPJ63" s="35"/>
      <c r="VPK63" s="35"/>
      <c r="VPL63" s="35"/>
      <c r="VPM63" s="35"/>
      <c r="VPN63" s="35"/>
      <c r="VPO63" s="35"/>
      <c r="VPP63" s="35"/>
      <c r="VPQ63" s="35"/>
      <c r="VPR63" s="35"/>
      <c r="VPS63" s="35"/>
      <c r="VPT63" s="35"/>
      <c r="VPU63" s="35"/>
      <c r="VPV63" s="35"/>
      <c r="VPW63" s="35"/>
      <c r="VPX63" s="35"/>
      <c r="VPY63" s="35"/>
      <c r="VPZ63" s="35"/>
      <c r="VQA63" s="35"/>
      <c r="VQB63" s="35"/>
      <c r="VQC63" s="35"/>
      <c r="VQD63" s="35"/>
      <c r="VQE63" s="35"/>
      <c r="VQF63" s="35"/>
      <c r="VQG63" s="35"/>
      <c r="VQH63" s="35"/>
      <c r="VQI63" s="35"/>
      <c r="VQJ63" s="35"/>
      <c r="VQK63" s="35"/>
      <c r="VQL63" s="35"/>
      <c r="VQM63" s="35"/>
      <c r="VQN63" s="35"/>
      <c r="VQO63" s="35"/>
      <c r="VQP63" s="35"/>
      <c r="VQQ63" s="35"/>
      <c r="VQR63" s="35"/>
      <c r="VQS63" s="35"/>
      <c r="VQT63" s="35"/>
      <c r="VQU63" s="35"/>
      <c r="VQV63" s="35"/>
      <c r="VQW63" s="35"/>
      <c r="VQX63" s="35"/>
      <c r="VQY63" s="35"/>
      <c r="VQZ63" s="35"/>
      <c r="VRA63" s="35"/>
      <c r="VRB63" s="35"/>
      <c r="VRC63" s="35"/>
      <c r="VRD63" s="35"/>
      <c r="VRE63" s="35"/>
      <c r="VRF63" s="35"/>
      <c r="VRG63" s="35"/>
      <c r="VRH63" s="35"/>
      <c r="VRI63" s="35"/>
      <c r="VRJ63" s="35"/>
      <c r="VRK63" s="35"/>
      <c r="VRL63" s="35"/>
      <c r="VRM63" s="35"/>
      <c r="VRN63" s="35"/>
      <c r="VRO63" s="35"/>
      <c r="VRP63" s="35"/>
      <c r="VRQ63" s="35"/>
      <c r="VRR63" s="35"/>
      <c r="VRS63" s="35"/>
      <c r="VRT63" s="35"/>
      <c r="VRU63" s="35"/>
      <c r="VRV63" s="35"/>
      <c r="VRW63" s="35"/>
      <c r="VRX63" s="35"/>
      <c r="VRY63" s="35"/>
      <c r="VRZ63" s="35"/>
      <c r="VSA63" s="35"/>
      <c r="VSB63" s="35"/>
      <c r="VSC63" s="35"/>
      <c r="VSD63" s="35"/>
      <c r="VSE63" s="35"/>
      <c r="VSF63" s="35"/>
      <c r="VSG63" s="35"/>
      <c r="VSH63" s="35"/>
      <c r="VSI63" s="35"/>
      <c r="VSJ63" s="35"/>
      <c r="VSK63" s="35"/>
      <c r="VSL63" s="35"/>
      <c r="VSM63" s="35"/>
      <c r="VSN63" s="35"/>
      <c r="VSO63" s="35"/>
      <c r="VSP63" s="35"/>
      <c r="VSQ63" s="35"/>
      <c r="VSR63" s="35"/>
      <c r="VSS63" s="35"/>
      <c r="VST63" s="35"/>
      <c r="VSU63" s="35"/>
      <c r="VSV63" s="35"/>
      <c r="VSW63" s="35"/>
      <c r="VSX63" s="35"/>
      <c r="VSY63" s="35"/>
      <c r="VSZ63" s="35"/>
      <c r="VTA63" s="35"/>
      <c r="VTB63" s="35"/>
      <c r="VTC63" s="35"/>
      <c r="VTD63" s="35"/>
      <c r="VTE63" s="35"/>
      <c r="VTF63" s="35"/>
      <c r="VTG63" s="35"/>
      <c r="VTH63" s="35"/>
      <c r="VTI63" s="35"/>
      <c r="VTJ63" s="35"/>
      <c r="VTK63" s="35"/>
      <c r="VTL63" s="35"/>
      <c r="VTM63" s="35"/>
      <c r="VTN63" s="35"/>
      <c r="VTO63" s="35"/>
      <c r="VTP63" s="35"/>
      <c r="VTQ63" s="35"/>
      <c r="VTR63" s="35"/>
      <c r="VTS63" s="35"/>
      <c r="VTT63" s="35"/>
      <c r="VTU63" s="35"/>
      <c r="VTV63" s="35"/>
      <c r="VTW63" s="35"/>
      <c r="VTX63" s="35"/>
      <c r="VTY63" s="35"/>
      <c r="VTZ63" s="35"/>
      <c r="VUA63" s="35"/>
      <c r="VUB63" s="35"/>
      <c r="VUC63" s="35"/>
      <c r="VUD63" s="35"/>
      <c r="VUE63" s="35"/>
      <c r="VUF63" s="35"/>
      <c r="VUG63" s="35"/>
      <c r="VUH63" s="35"/>
      <c r="VUI63" s="35"/>
      <c r="VUJ63" s="35"/>
      <c r="VUK63" s="35"/>
      <c r="VUL63" s="35"/>
      <c r="VUM63" s="35"/>
      <c r="VUN63" s="35"/>
      <c r="VUO63" s="35"/>
      <c r="VUP63" s="35"/>
      <c r="VUQ63" s="35"/>
      <c r="VUR63" s="35"/>
      <c r="VUS63" s="35"/>
      <c r="VUT63" s="35"/>
      <c r="VUU63" s="35"/>
      <c r="VUV63" s="35"/>
      <c r="VUW63" s="35"/>
      <c r="VUX63" s="35"/>
      <c r="VUY63" s="35"/>
      <c r="VUZ63" s="35"/>
      <c r="VVA63" s="35"/>
      <c r="VVB63" s="35"/>
      <c r="VVC63" s="35"/>
      <c r="VVD63" s="35"/>
      <c r="VVE63" s="35"/>
      <c r="VVF63" s="35"/>
      <c r="VVG63" s="35"/>
      <c r="VVH63" s="35"/>
      <c r="VVI63" s="35"/>
      <c r="VVJ63" s="35"/>
      <c r="VVK63" s="35"/>
      <c r="VVL63" s="35"/>
      <c r="VVM63" s="35"/>
      <c r="VVN63" s="35"/>
      <c r="VVO63" s="35"/>
      <c r="VVP63" s="35"/>
      <c r="VVQ63" s="35"/>
      <c r="VVR63" s="35"/>
      <c r="VVS63" s="35"/>
      <c r="VVT63" s="35"/>
      <c r="VVU63" s="35"/>
      <c r="VVV63" s="35"/>
      <c r="VVW63" s="35"/>
      <c r="VVX63" s="35"/>
      <c r="VVY63" s="35"/>
      <c r="VVZ63" s="35"/>
      <c r="VWA63" s="35"/>
      <c r="VWB63" s="35"/>
      <c r="VWC63" s="35"/>
      <c r="VWD63" s="35"/>
      <c r="VWE63" s="35"/>
      <c r="VWF63" s="35"/>
      <c r="VWG63" s="35"/>
      <c r="VWH63" s="35"/>
      <c r="VWI63" s="35"/>
      <c r="VWJ63" s="35"/>
      <c r="VWK63" s="35"/>
      <c r="VWL63" s="35"/>
      <c r="VWM63" s="35"/>
      <c r="VWN63" s="35"/>
      <c r="VWO63" s="35"/>
      <c r="VWP63" s="35"/>
      <c r="VWQ63" s="35"/>
      <c r="VWR63" s="35"/>
      <c r="VWS63" s="35"/>
      <c r="VWT63" s="35"/>
      <c r="VWU63" s="35"/>
      <c r="VWV63" s="35"/>
      <c r="VWW63" s="35"/>
      <c r="VWX63" s="35"/>
      <c r="VWY63" s="35"/>
      <c r="VWZ63" s="35"/>
      <c r="VXA63" s="35"/>
      <c r="VXB63" s="35"/>
      <c r="VXC63" s="35"/>
      <c r="VXD63" s="35"/>
      <c r="VXE63" s="35"/>
      <c r="VXF63" s="35"/>
      <c r="VXG63" s="35"/>
      <c r="VXH63" s="35"/>
      <c r="VXI63" s="35"/>
      <c r="VXJ63" s="35"/>
      <c r="VXK63" s="35"/>
      <c r="VXL63" s="35"/>
      <c r="VXM63" s="35"/>
      <c r="VXN63" s="35"/>
      <c r="VXO63" s="35"/>
      <c r="VXP63" s="35"/>
      <c r="VXQ63" s="35"/>
      <c r="VXR63" s="35"/>
      <c r="VXS63" s="35"/>
      <c r="VXT63" s="35"/>
      <c r="VXU63" s="35"/>
      <c r="VXV63" s="35"/>
      <c r="VXW63" s="35"/>
      <c r="VXX63" s="35"/>
      <c r="VXY63" s="35"/>
      <c r="VXZ63" s="35"/>
      <c r="VYA63" s="35"/>
      <c r="VYB63" s="35"/>
      <c r="VYC63" s="35"/>
      <c r="VYD63" s="35"/>
      <c r="VYE63" s="35"/>
      <c r="VYF63" s="35"/>
      <c r="VYG63" s="35"/>
      <c r="VYH63" s="35"/>
      <c r="VYI63" s="35"/>
      <c r="VYJ63" s="35"/>
      <c r="VYK63" s="35"/>
      <c r="VYL63" s="35"/>
      <c r="VYM63" s="35"/>
      <c r="VYN63" s="35"/>
      <c r="VYO63" s="35"/>
      <c r="VYP63" s="35"/>
      <c r="VYQ63" s="35"/>
      <c r="VYR63" s="35"/>
      <c r="VYS63" s="35"/>
      <c r="VYT63" s="35"/>
      <c r="VYU63" s="35"/>
      <c r="VYV63" s="35"/>
      <c r="VYW63" s="35"/>
      <c r="VYX63" s="35"/>
      <c r="VYY63" s="35"/>
      <c r="VYZ63" s="35"/>
      <c r="VZA63" s="35"/>
      <c r="VZB63" s="35"/>
      <c r="VZC63" s="35"/>
      <c r="VZD63" s="35"/>
      <c r="VZE63" s="35"/>
      <c r="VZF63" s="35"/>
      <c r="VZG63" s="35"/>
      <c r="VZH63" s="35"/>
      <c r="VZI63" s="35"/>
      <c r="VZJ63" s="35"/>
      <c r="VZK63" s="35"/>
      <c r="VZL63" s="35"/>
      <c r="VZM63" s="35"/>
      <c r="VZN63" s="35"/>
      <c r="VZO63" s="35"/>
      <c r="VZP63" s="35"/>
      <c r="VZQ63" s="35"/>
      <c r="VZR63" s="35"/>
      <c r="VZS63" s="35"/>
      <c r="VZT63" s="35"/>
      <c r="VZU63" s="35"/>
      <c r="VZV63" s="35"/>
      <c r="VZW63" s="35"/>
      <c r="VZX63" s="35"/>
      <c r="VZY63" s="35"/>
      <c r="VZZ63" s="35"/>
      <c r="WAA63" s="35"/>
      <c r="WAB63" s="35"/>
      <c r="WAC63" s="35"/>
      <c r="WAD63" s="35"/>
      <c r="WAE63" s="35"/>
      <c r="WAF63" s="35"/>
      <c r="WAG63" s="35"/>
      <c r="WAH63" s="35"/>
      <c r="WAI63" s="35"/>
      <c r="WAJ63" s="35"/>
      <c r="WAK63" s="35"/>
      <c r="WAL63" s="35"/>
      <c r="WAM63" s="35"/>
      <c r="WAN63" s="35"/>
      <c r="WAO63" s="35"/>
      <c r="WAP63" s="35"/>
      <c r="WAQ63" s="35"/>
      <c r="WAR63" s="35"/>
      <c r="WAS63" s="35"/>
      <c r="WAT63" s="35"/>
      <c r="WAU63" s="35"/>
      <c r="WAV63" s="35"/>
      <c r="WAW63" s="35"/>
      <c r="WAX63" s="35"/>
      <c r="WAY63" s="35"/>
      <c r="WAZ63" s="35"/>
      <c r="WBA63" s="35"/>
      <c r="WBB63" s="35"/>
      <c r="WBC63" s="35"/>
      <c r="WBD63" s="35"/>
      <c r="WBE63" s="35"/>
      <c r="WBF63" s="35"/>
      <c r="WBG63" s="35"/>
      <c r="WBH63" s="35"/>
      <c r="WBI63" s="35"/>
      <c r="WBJ63" s="35"/>
      <c r="WBK63" s="35"/>
      <c r="WBL63" s="35"/>
      <c r="WBM63" s="35"/>
      <c r="WBN63" s="35"/>
      <c r="WBO63" s="35"/>
      <c r="WBP63" s="35"/>
      <c r="WBQ63" s="35"/>
      <c r="WBR63" s="35"/>
      <c r="WBS63" s="35"/>
      <c r="WBT63" s="35"/>
      <c r="WBU63" s="35"/>
      <c r="WBV63" s="35"/>
      <c r="WBW63" s="35"/>
      <c r="WBX63" s="35"/>
      <c r="WBY63" s="35"/>
      <c r="WBZ63" s="35"/>
      <c r="WCA63" s="35"/>
      <c r="WCB63" s="35"/>
      <c r="WCC63" s="35"/>
      <c r="WCD63" s="35"/>
      <c r="WCE63" s="35"/>
      <c r="WCF63" s="35"/>
      <c r="WCG63" s="35"/>
      <c r="WCH63" s="35"/>
      <c r="WCI63" s="35"/>
      <c r="WCJ63" s="35"/>
      <c r="WCK63" s="35"/>
      <c r="WCL63" s="35"/>
      <c r="WCM63" s="35"/>
      <c r="WCN63" s="35"/>
      <c r="WCO63" s="35"/>
      <c r="WCP63" s="35"/>
      <c r="WCQ63" s="35"/>
      <c r="WCR63" s="35"/>
      <c r="WCS63" s="35"/>
      <c r="WCT63" s="35"/>
      <c r="WCU63" s="35"/>
      <c r="WCV63" s="35"/>
      <c r="WCW63" s="35"/>
      <c r="WCX63" s="35"/>
      <c r="WCY63" s="35"/>
      <c r="WCZ63" s="35"/>
      <c r="WDA63" s="35"/>
      <c r="WDB63" s="35"/>
      <c r="WDC63" s="35"/>
      <c r="WDD63" s="35"/>
      <c r="WDE63" s="35"/>
      <c r="WDF63" s="35"/>
      <c r="WDG63" s="35"/>
      <c r="WDH63" s="35"/>
      <c r="WDI63" s="35"/>
      <c r="WDJ63" s="35"/>
      <c r="WDK63" s="35"/>
      <c r="WDL63" s="35"/>
      <c r="WDM63" s="35"/>
      <c r="WDN63" s="35"/>
      <c r="WDO63" s="35"/>
      <c r="WDP63" s="35"/>
      <c r="WDQ63" s="35"/>
      <c r="WDR63" s="35"/>
      <c r="WDS63" s="35"/>
      <c r="WDT63" s="35"/>
      <c r="WDU63" s="35"/>
      <c r="WDV63" s="35"/>
      <c r="WDW63" s="35"/>
      <c r="WDX63" s="35"/>
      <c r="WDY63" s="35"/>
      <c r="WDZ63" s="35"/>
      <c r="WEA63" s="35"/>
      <c r="WEB63" s="35"/>
      <c r="WEC63" s="35"/>
      <c r="WED63" s="35"/>
      <c r="WEE63" s="35"/>
      <c r="WEF63" s="35"/>
      <c r="WEG63" s="35"/>
      <c r="WEH63" s="35"/>
      <c r="WEI63" s="35"/>
      <c r="WEJ63" s="35"/>
      <c r="WEK63" s="35"/>
      <c r="WEL63" s="35"/>
      <c r="WEM63" s="35"/>
      <c r="WEN63" s="35"/>
      <c r="WEO63" s="35"/>
      <c r="WEP63" s="35"/>
      <c r="WEQ63" s="35"/>
      <c r="WER63" s="35"/>
      <c r="WES63" s="35"/>
      <c r="WET63" s="35"/>
      <c r="WEU63" s="35"/>
      <c r="WEV63" s="35"/>
      <c r="WEW63" s="35"/>
      <c r="WEX63" s="35"/>
      <c r="WEY63" s="35"/>
      <c r="WEZ63" s="35"/>
      <c r="WFA63" s="35"/>
      <c r="WFB63" s="35"/>
      <c r="WFC63" s="35"/>
      <c r="WFD63" s="35"/>
      <c r="WFE63" s="35"/>
      <c r="WFF63" s="35"/>
      <c r="WFG63" s="35"/>
      <c r="WFH63" s="35"/>
      <c r="WFI63" s="35"/>
      <c r="WFJ63" s="35"/>
      <c r="WFK63" s="35"/>
      <c r="WFL63" s="35"/>
      <c r="WFM63" s="35"/>
      <c r="WFN63" s="35"/>
      <c r="WFO63" s="35"/>
      <c r="WFP63" s="35"/>
      <c r="WFQ63" s="35"/>
      <c r="WFR63" s="35"/>
      <c r="WFS63" s="35"/>
      <c r="WFT63" s="35"/>
      <c r="WFU63" s="35"/>
      <c r="WFV63" s="35"/>
      <c r="WFW63" s="35"/>
      <c r="WFX63" s="35"/>
      <c r="WFY63" s="35"/>
      <c r="WFZ63" s="35"/>
      <c r="WGA63" s="35"/>
      <c r="WGB63" s="35"/>
      <c r="WGC63" s="35"/>
      <c r="WGD63" s="35"/>
      <c r="WGE63" s="35"/>
      <c r="WGF63" s="35"/>
      <c r="WGG63" s="35"/>
      <c r="WGH63" s="35"/>
      <c r="WGI63" s="35"/>
      <c r="WGJ63" s="35"/>
      <c r="WGK63" s="35"/>
      <c r="WGL63" s="35"/>
      <c r="WGM63" s="35"/>
      <c r="WGN63" s="35"/>
      <c r="WGO63" s="35"/>
      <c r="WGP63" s="35"/>
      <c r="WGQ63" s="35"/>
      <c r="WGR63" s="35"/>
      <c r="WGS63" s="35"/>
      <c r="WGT63" s="35"/>
      <c r="WGU63" s="35"/>
      <c r="WGV63" s="35"/>
      <c r="WGW63" s="35"/>
      <c r="WGX63" s="35"/>
      <c r="WGY63" s="35"/>
      <c r="WGZ63" s="35"/>
      <c r="WHA63" s="35"/>
      <c r="WHB63" s="35"/>
      <c r="WHC63" s="35"/>
      <c r="WHD63" s="35"/>
      <c r="WHE63" s="35"/>
      <c r="WHF63" s="35"/>
      <c r="WHG63" s="35"/>
      <c r="WHH63" s="35"/>
      <c r="WHI63" s="35"/>
      <c r="WHJ63" s="35"/>
      <c r="WHK63" s="35"/>
      <c r="WHL63" s="35"/>
      <c r="WHM63" s="35"/>
      <c r="WHN63" s="35"/>
      <c r="WHO63" s="35"/>
      <c r="WHP63" s="35"/>
      <c r="WHQ63" s="35"/>
      <c r="WHR63" s="35"/>
      <c r="WHS63" s="35"/>
      <c r="WHT63" s="35"/>
      <c r="WHU63" s="35"/>
      <c r="WHV63" s="35"/>
      <c r="WHW63" s="35"/>
      <c r="WHX63" s="35"/>
      <c r="WHY63" s="35"/>
      <c r="WHZ63" s="35"/>
      <c r="WIA63" s="35"/>
      <c r="WIB63" s="35"/>
      <c r="WIC63" s="35"/>
      <c r="WID63" s="35"/>
      <c r="WIE63" s="35"/>
      <c r="WIF63" s="35"/>
      <c r="WIG63" s="35"/>
      <c r="WIH63" s="35"/>
      <c r="WII63" s="35"/>
      <c r="WIJ63" s="35"/>
      <c r="WIK63" s="35"/>
      <c r="WIL63" s="35"/>
      <c r="WIM63" s="35"/>
      <c r="WIN63" s="35"/>
      <c r="WIO63" s="35"/>
      <c r="WIP63" s="35"/>
      <c r="WIQ63" s="35"/>
      <c r="WIR63" s="35"/>
      <c r="WIS63" s="35"/>
      <c r="WIT63" s="35"/>
      <c r="WIU63" s="35"/>
      <c r="WIV63" s="35"/>
      <c r="WIW63" s="35"/>
      <c r="WIX63" s="35"/>
      <c r="WIY63" s="35"/>
      <c r="WIZ63" s="35"/>
      <c r="WJA63" s="35"/>
      <c r="WJB63" s="35"/>
      <c r="WJC63" s="35"/>
      <c r="WJD63" s="35"/>
      <c r="WJE63" s="35"/>
      <c r="WJF63" s="35"/>
      <c r="WJG63" s="35"/>
      <c r="WJH63" s="35"/>
      <c r="WJI63" s="35"/>
      <c r="WJJ63" s="35"/>
      <c r="WJK63" s="35"/>
      <c r="WJL63" s="35"/>
      <c r="WJM63" s="35"/>
      <c r="WJN63" s="35"/>
      <c r="WJO63" s="35"/>
      <c r="WJP63" s="35"/>
      <c r="WJQ63" s="35"/>
      <c r="WJR63" s="35"/>
      <c r="WJS63" s="35"/>
      <c r="WJT63" s="35"/>
      <c r="WJU63" s="35"/>
      <c r="WJV63" s="35"/>
      <c r="WJW63" s="35"/>
      <c r="WJX63" s="35"/>
      <c r="WJY63" s="35"/>
      <c r="WJZ63" s="35"/>
      <c r="WKA63" s="35"/>
      <c r="WKB63" s="35"/>
      <c r="WKC63" s="35"/>
      <c r="WKD63" s="35"/>
      <c r="WKE63" s="35"/>
      <c r="WKF63" s="35"/>
      <c r="WKG63" s="35"/>
      <c r="WKH63" s="35"/>
      <c r="WKI63" s="35"/>
      <c r="WKJ63" s="35"/>
      <c r="WKK63" s="35"/>
      <c r="WKL63" s="35"/>
      <c r="WKM63" s="35"/>
      <c r="WKN63" s="35"/>
      <c r="WKO63" s="35"/>
      <c r="WKP63" s="35"/>
      <c r="WKQ63" s="35"/>
      <c r="WKR63" s="35"/>
      <c r="WKS63" s="35"/>
      <c r="WKT63" s="35"/>
      <c r="WKU63" s="35"/>
      <c r="WKV63" s="35"/>
      <c r="WKW63" s="35"/>
      <c r="WKX63" s="35"/>
      <c r="WKY63" s="35"/>
      <c r="WKZ63" s="35"/>
      <c r="WLA63" s="35"/>
      <c r="WLB63" s="35"/>
      <c r="WLC63" s="35"/>
      <c r="WLD63" s="35"/>
      <c r="WLE63" s="35"/>
      <c r="WLF63" s="35"/>
      <c r="WLG63" s="35"/>
      <c r="WLH63" s="35"/>
      <c r="WLI63" s="35"/>
      <c r="WLJ63" s="35"/>
      <c r="WLK63" s="35"/>
      <c r="WLL63" s="35"/>
      <c r="WLM63" s="35"/>
      <c r="WLN63" s="35"/>
      <c r="WLO63" s="35"/>
      <c r="WLP63" s="35"/>
      <c r="WLQ63" s="35"/>
      <c r="WLR63" s="35"/>
      <c r="WLS63" s="35"/>
      <c r="WLT63" s="35"/>
      <c r="WLU63" s="35"/>
      <c r="WLV63" s="35"/>
      <c r="WLW63" s="35"/>
      <c r="WLX63" s="35"/>
      <c r="WLY63" s="35"/>
      <c r="WLZ63" s="35"/>
      <c r="WMA63" s="35"/>
      <c r="WMB63" s="35"/>
      <c r="WMC63" s="35"/>
      <c r="WMD63" s="35"/>
      <c r="WME63" s="35"/>
      <c r="WMF63" s="35"/>
      <c r="WMG63" s="35"/>
      <c r="WMH63" s="35"/>
      <c r="WMI63" s="35"/>
      <c r="WMJ63" s="35"/>
      <c r="WMK63" s="35"/>
      <c r="WML63" s="35"/>
      <c r="WMM63" s="35"/>
      <c r="WMN63" s="35"/>
      <c r="WMO63" s="35"/>
      <c r="WMP63" s="35"/>
      <c r="WMQ63" s="35"/>
      <c r="WMR63" s="35"/>
      <c r="WMS63" s="35"/>
      <c r="WMT63" s="35"/>
      <c r="WMU63" s="35"/>
      <c r="WMV63" s="35"/>
      <c r="WMW63" s="35"/>
      <c r="WMX63" s="35"/>
      <c r="WMY63" s="35"/>
      <c r="WMZ63" s="35"/>
      <c r="WNA63" s="35"/>
      <c r="WNB63" s="35"/>
      <c r="WNC63" s="35"/>
      <c r="WND63" s="35"/>
      <c r="WNE63" s="35"/>
      <c r="WNF63" s="35"/>
      <c r="WNG63" s="35"/>
      <c r="WNH63" s="35"/>
      <c r="WNI63" s="35"/>
      <c r="WNJ63" s="35"/>
      <c r="WNK63" s="35"/>
      <c r="WNL63" s="35"/>
      <c r="WNM63" s="35"/>
      <c r="WNN63" s="35"/>
      <c r="WNO63" s="35"/>
      <c r="WNP63" s="35"/>
      <c r="WNQ63" s="35"/>
      <c r="WNR63" s="35"/>
      <c r="WNS63" s="35"/>
      <c r="WNT63" s="35"/>
      <c r="WNU63" s="35"/>
      <c r="WNV63" s="35"/>
      <c r="WNW63" s="35"/>
      <c r="WNX63" s="35"/>
      <c r="WNY63" s="35"/>
      <c r="WNZ63" s="35"/>
      <c r="WOA63" s="35"/>
      <c r="WOB63" s="35"/>
      <c r="WOC63" s="35"/>
      <c r="WOD63" s="35"/>
      <c r="WOE63" s="35"/>
      <c r="WOF63" s="35"/>
      <c r="WOG63" s="35"/>
      <c r="WOH63" s="35"/>
      <c r="WOI63" s="35"/>
      <c r="WOJ63" s="35"/>
      <c r="WOK63" s="35"/>
      <c r="WOL63" s="35"/>
      <c r="WOM63" s="35"/>
      <c r="WON63" s="35"/>
      <c r="WOO63" s="35"/>
      <c r="WOP63" s="35"/>
      <c r="WOQ63" s="35"/>
      <c r="WOR63" s="35"/>
      <c r="WOS63" s="35"/>
      <c r="WOT63" s="35"/>
      <c r="WOU63" s="35"/>
      <c r="WOV63" s="35"/>
      <c r="WOW63" s="35"/>
      <c r="WOX63" s="35"/>
      <c r="WOY63" s="35"/>
      <c r="WOZ63" s="35"/>
      <c r="WPA63" s="35"/>
      <c r="WPB63" s="35"/>
      <c r="WPC63" s="35"/>
      <c r="WPD63" s="35"/>
      <c r="WPE63" s="35"/>
      <c r="WPF63" s="35"/>
      <c r="WPG63" s="35"/>
      <c r="WPH63" s="35"/>
      <c r="WPI63" s="35"/>
      <c r="WPJ63" s="35"/>
      <c r="WPK63" s="35"/>
      <c r="WPL63" s="35"/>
      <c r="WPM63" s="35"/>
      <c r="WPN63" s="35"/>
      <c r="WPO63" s="35"/>
      <c r="WPP63" s="35"/>
      <c r="WPQ63" s="35"/>
      <c r="WPR63" s="35"/>
      <c r="WPS63" s="35"/>
      <c r="WPT63" s="35"/>
      <c r="WPU63" s="35"/>
      <c r="WPV63" s="35"/>
      <c r="WPW63" s="35"/>
      <c r="WPX63" s="35"/>
      <c r="WPY63" s="35"/>
      <c r="WPZ63" s="35"/>
      <c r="WQA63" s="35"/>
      <c r="WQB63" s="35"/>
      <c r="WQC63" s="35"/>
      <c r="WQD63" s="35"/>
      <c r="WQE63" s="35"/>
      <c r="WQF63" s="35"/>
      <c r="WQG63" s="35"/>
      <c r="WQH63" s="35"/>
      <c r="WQI63" s="35"/>
      <c r="WQJ63" s="35"/>
      <c r="WQK63" s="35"/>
      <c r="WQL63" s="35"/>
      <c r="WQM63" s="35"/>
      <c r="WQN63" s="35"/>
      <c r="WQO63" s="35"/>
      <c r="WQP63" s="35"/>
      <c r="WQQ63" s="35"/>
      <c r="WQR63" s="35"/>
      <c r="WQS63" s="35"/>
      <c r="WQT63" s="35"/>
      <c r="WQU63" s="35"/>
      <c r="WQV63" s="35"/>
      <c r="WQW63" s="35"/>
      <c r="WQX63" s="35"/>
      <c r="WQY63" s="35"/>
      <c r="WQZ63" s="35"/>
      <c r="WRA63" s="35"/>
      <c r="WRB63" s="35"/>
      <c r="WRC63" s="35"/>
      <c r="WRD63" s="35"/>
      <c r="WRE63" s="35"/>
      <c r="WRF63" s="35"/>
      <c r="WRG63" s="35"/>
      <c r="WRH63" s="35"/>
      <c r="WRI63" s="35"/>
      <c r="WRJ63" s="35"/>
      <c r="WRK63" s="35"/>
      <c r="WRL63" s="35"/>
      <c r="WRM63" s="35"/>
      <c r="WRN63" s="35"/>
      <c r="WRO63" s="35"/>
      <c r="WRP63" s="35"/>
      <c r="WRQ63" s="35"/>
      <c r="WRR63" s="35"/>
      <c r="WRS63" s="35"/>
      <c r="WRT63" s="35"/>
      <c r="WRU63" s="35"/>
      <c r="WRV63" s="35"/>
      <c r="WRW63" s="35"/>
      <c r="WRX63" s="35"/>
      <c r="WRY63" s="35"/>
      <c r="WRZ63" s="35"/>
      <c r="WSA63" s="35"/>
      <c r="WSB63" s="35"/>
      <c r="WSC63" s="35"/>
      <c r="WSD63" s="35"/>
      <c r="WSE63" s="35"/>
      <c r="WSF63" s="35"/>
      <c r="WSG63" s="35"/>
      <c r="WSH63" s="35"/>
      <c r="WSI63" s="35"/>
      <c r="WSJ63" s="35"/>
      <c r="WSK63" s="35"/>
      <c r="WSL63" s="35"/>
      <c r="WSM63" s="35"/>
      <c r="WSN63" s="35"/>
      <c r="WSO63" s="35"/>
      <c r="WSP63" s="35"/>
      <c r="WSQ63" s="35"/>
      <c r="WSR63" s="35"/>
      <c r="WSS63" s="35"/>
      <c r="WST63" s="35"/>
      <c r="WSU63" s="35"/>
      <c r="WSV63" s="35"/>
      <c r="WSW63" s="35"/>
      <c r="WSX63" s="35"/>
      <c r="WSY63" s="35"/>
      <c r="WSZ63" s="35"/>
      <c r="WTA63" s="35"/>
      <c r="WTB63" s="35"/>
      <c r="WTC63" s="35"/>
      <c r="WTD63" s="35"/>
      <c r="WTE63" s="35"/>
      <c r="WTF63" s="35"/>
      <c r="WTG63" s="35"/>
      <c r="WTH63" s="35"/>
      <c r="WTI63" s="35"/>
      <c r="WTJ63" s="35"/>
      <c r="WTK63" s="35"/>
      <c r="WTL63" s="35"/>
      <c r="WTM63" s="35"/>
      <c r="WTN63" s="35"/>
      <c r="WTO63" s="35"/>
      <c r="WTP63" s="35"/>
      <c r="WTQ63" s="35"/>
      <c r="WTR63" s="35"/>
      <c r="WTS63" s="35"/>
      <c r="WTT63" s="35"/>
      <c r="WTU63" s="35"/>
      <c r="WTV63" s="35"/>
      <c r="WTW63" s="35"/>
      <c r="WTX63" s="35"/>
      <c r="WTY63" s="35"/>
      <c r="WTZ63" s="35"/>
      <c r="WUA63" s="35"/>
      <c r="WUB63" s="35"/>
      <c r="WUC63" s="35"/>
      <c r="WUD63" s="35"/>
      <c r="WUE63" s="35"/>
      <c r="WUF63" s="35"/>
      <c r="WUG63" s="35"/>
      <c r="WUH63" s="35"/>
      <c r="WUI63" s="35"/>
      <c r="WUJ63" s="35"/>
      <c r="WUK63" s="35"/>
      <c r="WUL63" s="35"/>
      <c r="WUM63" s="35"/>
      <c r="WUN63" s="35"/>
      <c r="WUO63" s="35"/>
      <c r="WUP63" s="35"/>
      <c r="WUQ63" s="35"/>
      <c r="WUR63" s="35"/>
      <c r="WUS63" s="35"/>
      <c r="WUT63" s="35"/>
      <c r="WUU63" s="35"/>
      <c r="WUV63" s="35"/>
      <c r="WUW63" s="35"/>
      <c r="WUX63" s="35"/>
      <c r="WUY63" s="35"/>
      <c r="WUZ63" s="35"/>
      <c r="WVA63" s="35"/>
      <c r="WVB63" s="35"/>
      <c r="WVC63" s="35"/>
      <c r="WVD63" s="35"/>
      <c r="WVE63" s="35"/>
      <c r="WVF63" s="35"/>
      <c r="WVG63" s="35"/>
      <c r="WVH63" s="35"/>
      <c r="WVI63" s="35"/>
      <c r="WVJ63" s="35"/>
      <c r="WVK63" s="35"/>
      <c r="WVL63" s="35"/>
      <c r="WVM63" s="35"/>
      <c r="WVN63" s="35"/>
      <c r="WVO63" s="35"/>
      <c r="WVP63" s="35"/>
      <c r="WVQ63" s="35"/>
      <c r="WVR63" s="35"/>
      <c r="WVS63" s="35"/>
      <c r="WVT63" s="35"/>
      <c r="WVU63" s="35"/>
      <c r="WVV63" s="35"/>
      <c r="WVW63" s="35"/>
      <c r="WVX63" s="35"/>
      <c r="WVY63" s="35"/>
      <c r="WVZ63" s="35"/>
      <c r="WWA63" s="35"/>
      <c r="WWB63" s="35"/>
      <c r="WWC63" s="35"/>
      <c r="WWD63" s="35"/>
      <c r="WWE63" s="35"/>
      <c r="WWF63" s="35"/>
      <c r="WWG63" s="35"/>
      <c r="WWH63" s="35"/>
      <c r="WWI63" s="35"/>
      <c r="WWJ63" s="35"/>
      <c r="WWK63" s="35"/>
      <c r="WWL63" s="35"/>
      <c r="WWM63" s="35"/>
      <c r="WWN63" s="35"/>
      <c r="WWO63" s="35"/>
      <c r="WWP63" s="35"/>
      <c r="WWQ63" s="35"/>
      <c r="WWR63" s="35"/>
      <c r="WWS63" s="35"/>
      <c r="WWT63" s="35"/>
      <c r="WWU63" s="35"/>
      <c r="WWV63" s="35"/>
      <c r="WWW63" s="35"/>
      <c r="WWX63" s="35"/>
      <c r="WWY63" s="35"/>
      <c r="WWZ63" s="35"/>
      <c r="WXA63" s="35"/>
      <c r="WXB63" s="35"/>
      <c r="WXC63" s="35"/>
      <c r="WXD63" s="35"/>
      <c r="WXE63" s="35"/>
      <c r="WXF63" s="35"/>
      <c r="WXG63" s="35"/>
      <c r="WXH63" s="35"/>
      <c r="WXI63" s="35"/>
      <c r="WXJ63" s="35"/>
      <c r="WXK63" s="35"/>
      <c r="WXL63" s="35"/>
      <c r="WXM63" s="35"/>
      <c r="WXN63" s="35"/>
      <c r="WXO63" s="35"/>
      <c r="WXP63" s="35"/>
      <c r="WXQ63" s="35"/>
      <c r="WXR63" s="35"/>
      <c r="WXS63" s="35"/>
      <c r="WXT63" s="35"/>
      <c r="WXU63" s="35"/>
      <c r="WXV63" s="35"/>
      <c r="WXW63" s="35"/>
      <c r="WXX63" s="35"/>
      <c r="WXY63" s="35"/>
      <c r="WXZ63" s="35"/>
      <c r="WYA63" s="35"/>
      <c r="WYB63" s="35"/>
      <c r="WYC63" s="35"/>
      <c r="WYD63" s="35"/>
      <c r="WYE63" s="35"/>
      <c r="WYF63" s="35"/>
      <c r="WYG63" s="35"/>
      <c r="WYH63" s="35"/>
      <c r="WYI63" s="35"/>
      <c r="WYJ63" s="35"/>
      <c r="WYK63" s="35"/>
      <c r="WYL63" s="35"/>
      <c r="WYM63" s="35"/>
      <c r="WYN63" s="35"/>
      <c r="WYO63" s="35"/>
      <c r="WYP63" s="35"/>
      <c r="WYQ63" s="35"/>
      <c r="WYR63" s="35"/>
      <c r="WYS63" s="35"/>
      <c r="WYT63" s="35"/>
      <c r="WYU63" s="35"/>
      <c r="WYV63" s="35"/>
      <c r="WYW63" s="35"/>
      <c r="WYX63" s="35"/>
      <c r="WYY63" s="35"/>
      <c r="WYZ63" s="35"/>
      <c r="WZA63" s="35"/>
      <c r="WZB63" s="35"/>
      <c r="WZC63" s="35"/>
      <c r="WZD63" s="35"/>
      <c r="WZE63" s="35"/>
      <c r="WZF63" s="35"/>
      <c r="WZG63" s="35"/>
      <c r="WZH63" s="35"/>
      <c r="WZI63" s="35"/>
      <c r="WZJ63" s="35"/>
      <c r="WZK63" s="35"/>
      <c r="WZL63" s="35"/>
      <c r="WZM63" s="35"/>
      <c r="WZN63" s="35"/>
      <c r="WZO63" s="35"/>
      <c r="WZP63" s="35"/>
      <c r="WZQ63" s="35"/>
      <c r="WZR63" s="35"/>
      <c r="WZS63" s="35"/>
      <c r="WZT63" s="35"/>
      <c r="WZU63" s="35"/>
      <c r="WZV63" s="35"/>
      <c r="WZW63" s="35"/>
      <c r="WZX63" s="35"/>
      <c r="WZY63" s="35"/>
      <c r="WZZ63" s="35"/>
      <c r="XAA63" s="35"/>
      <c r="XAB63" s="35"/>
      <c r="XAC63" s="35"/>
      <c r="XAD63" s="35"/>
      <c r="XAE63" s="35"/>
      <c r="XAF63" s="35"/>
      <c r="XAG63" s="35"/>
      <c r="XAH63" s="35"/>
      <c r="XAI63" s="35"/>
      <c r="XAJ63" s="35"/>
      <c r="XAK63" s="35"/>
      <c r="XAL63" s="35"/>
      <c r="XAM63" s="35"/>
      <c r="XAN63" s="35"/>
      <c r="XAO63" s="35"/>
      <c r="XAP63" s="35"/>
      <c r="XAQ63" s="35"/>
      <c r="XAR63" s="35"/>
      <c r="XAS63" s="35"/>
      <c r="XAT63" s="35"/>
      <c r="XAU63" s="35"/>
      <c r="XAV63" s="35"/>
      <c r="XAW63" s="35"/>
      <c r="XAX63" s="35"/>
      <c r="XAY63" s="35"/>
      <c r="XAZ63" s="35"/>
      <c r="XBA63" s="35"/>
      <c r="XBB63" s="35"/>
      <c r="XBC63" s="35"/>
      <c r="XBD63" s="35"/>
      <c r="XBE63" s="35"/>
      <c r="XBF63" s="35"/>
      <c r="XBG63" s="35"/>
      <c r="XBH63" s="35"/>
      <c r="XBI63" s="35"/>
      <c r="XBJ63" s="35"/>
      <c r="XBK63" s="35"/>
      <c r="XBL63" s="35"/>
      <c r="XBM63" s="35"/>
      <c r="XBN63" s="35"/>
      <c r="XBO63" s="35"/>
      <c r="XBP63" s="35"/>
      <c r="XBQ63" s="35"/>
      <c r="XBR63" s="35"/>
      <c r="XBS63" s="35"/>
      <c r="XBT63" s="35"/>
      <c r="XBU63" s="35"/>
      <c r="XBV63" s="35"/>
      <c r="XBW63" s="35"/>
      <c r="XBX63" s="35"/>
      <c r="XBY63" s="35"/>
      <c r="XBZ63" s="35"/>
      <c r="XCA63" s="35"/>
      <c r="XCB63" s="35"/>
      <c r="XCC63" s="35"/>
      <c r="XCD63" s="35"/>
      <c r="XCE63" s="35"/>
      <c r="XCF63" s="35"/>
      <c r="XCG63" s="35"/>
      <c r="XCH63" s="35"/>
      <c r="XCI63" s="35"/>
      <c r="XCJ63" s="35"/>
      <c r="XCK63" s="35"/>
      <c r="XCL63" s="35"/>
      <c r="XCM63" s="35"/>
      <c r="XCN63" s="35"/>
      <c r="XCO63" s="35"/>
      <c r="XCP63" s="35"/>
      <c r="XCQ63" s="35"/>
      <c r="XCR63" s="35"/>
      <c r="XCS63" s="35"/>
      <c r="XCT63" s="35"/>
      <c r="XCU63" s="35"/>
      <c r="XCV63" s="35"/>
      <c r="XCW63" s="35"/>
      <c r="XCX63" s="35"/>
      <c r="XCY63" s="35"/>
      <c r="XCZ63" s="35"/>
      <c r="XDA63" s="35"/>
      <c r="XDB63" s="35"/>
      <c r="XDC63" s="35"/>
      <c r="XDD63" s="35"/>
      <c r="XDE63" s="35"/>
      <c r="XDF63" s="35"/>
      <c r="XDG63" s="35"/>
      <c r="XDH63" s="35"/>
      <c r="XDI63" s="35"/>
      <c r="XDJ63" s="35"/>
      <c r="XDK63" s="35"/>
      <c r="XDL63" s="35"/>
      <c r="XDM63" s="35"/>
      <c r="XDN63" s="35"/>
      <c r="XDO63" s="35"/>
      <c r="XDP63" s="35"/>
      <c r="XDQ63" s="35"/>
      <c r="XDR63" s="35"/>
      <c r="XDS63" s="35"/>
      <c r="XDT63" s="35"/>
      <c r="XDU63" s="35"/>
      <c r="XDV63" s="35"/>
      <c r="XDW63" s="35"/>
      <c r="XDX63" s="35"/>
      <c r="XDY63" s="35"/>
      <c r="XDZ63" s="35"/>
      <c r="XEA63" s="35"/>
      <c r="XEB63" s="35"/>
      <c r="XEC63" s="35"/>
      <c r="XED63" s="35"/>
      <c r="XEE63" s="35"/>
      <c r="XEF63" s="35"/>
      <c r="XEG63" s="35"/>
      <c r="XEH63" s="35"/>
      <c r="XEI63" s="35"/>
      <c r="XEJ63" s="35"/>
      <c r="XEK63" s="35"/>
      <c r="XEL63" s="35"/>
      <c r="XEM63" s="35"/>
      <c r="XEN63" s="35"/>
      <c r="XEO63" s="35"/>
      <c r="XEP63" s="35"/>
      <c r="XEQ63" s="35"/>
      <c r="XER63" s="35"/>
      <c r="XES63" s="35"/>
      <c r="XET63" s="35"/>
      <c r="XEU63" s="35"/>
      <c r="XEV63" s="35"/>
      <c r="XEW63" s="35"/>
      <c r="XEX63" s="35"/>
      <c r="XEY63" s="35"/>
      <c r="XEZ63" s="35"/>
      <c r="XFA63" s="35"/>
      <c r="XFB63" s="35"/>
      <c r="XFC63" s="35"/>
      <c r="XFD63" s="35"/>
    </row>
  </sheetData>
  <mergeCells count="11">
    <mergeCell ref="K9:L9"/>
    <mergeCell ref="A3:I3"/>
    <mergeCell ref="A4:I4"/>
    <mergeCell ref="A8:A9"/>
    <mergeCell ref="B8:B9"/>
    <mergeCell ref="C8:C9"/>
    <mergeCell ref="D8:D9"/>
    <mergeCell ref="E8:E9"/>
    <mergeCell ref="F8:G8"/>
    <mergeCell ref="H8:H9"/>
    <mergeCell ref="I8:I9"/>
  </mergeCells>
  <pageMargins left="0.7" right="0.7" top="0.25" bottom="0.47" header="0.2" footer="0.26"/>
  <pageSetup paperSize="5" scale="79" orientation="landscape" horizontalDpi="300" verticalDpi="300" r:id="rId1"/>
  <headerFooter>
    <oddFooter>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FD52"/>
  <sheetViews>
    <sheetView view="pageBreakPreview" topLeftCell="A8" zoomScaleSheetLayoutView="100" workbookViewId="0">
      <pane ySplit="1560" topLeftCell="A10" activePane="bottomLeft"/>
      <selection activeCell="L12" sqref="L12"/>
      <selection pane="bottomLeft" activeCell="A31" sqref="A31"/>
    </sheetView>
  </sheetViews>
  <sheetFormatPr defaultRowHeight="15.75" x14ac:dyDescent="0.25"/>
  <cols>
    <col min="1" max="1" width="59" style="1" customWidth="1"/>
    <col min="2" max="2" width="22.85546875" style="1" customWidth="1"/>
    <col min="3" max="3" width="19.7109375" style="1" customWidth="1"/>
    <col min="4" max="4" width="14.140625" style="1" customWidth="1"/>
    <col min="5" max="5" width="19.85546875" style="1" customWidth="1"/>
    <col min="6" max="6" width="14.42578125" style="1" customWidth="1"/>
    <col min="7" max="7" width="19.42578125" style="1" customWidth="1"/>
    <col min="8" max="8" width="18" style="1" customWidth="1"/>
    <col min="9" max="9" width="12.85546875" style="1" customWidth="1"/>
    <col min="10" max="10" width="3.28515625" style="1" customWidth="1"/>
    <col min="11" max="11" width="9.140625" style="1" customWidth="1"/>
    <col min="12" max="12" width="11.140625" style="1" customWidth="1"/>
    <col min="13" max="16384" width="9.140625" style="1"/>
  </cols>
  <sheetData>
    <row r="1" spans="1:12" x14ac:dyDescent="0.25">
      <c r="A1" s="1" t="s">
        <v>0</v>
      </c>
    </row>
    <row r="3" spans="1:12" x14ac:dyDescent="0.25">
      <c r="A3" s="136" t="s">
        <v>1</v>
      </c>
      <c r="B3" s="136"/>
      <c r="C3" s="136"/>
      <c r="D3" s="136"/>
      <c r="E3" s="136"/>
      <c r="F3" s="136"/>
      <c r="G3" s="136"/>
      <c r="H3" s="136"/>
      <c r="I3" s="136"/>
    </row>
    <row r="4" spans="1:12" x14ac:dyDescent="0.25">
      <c r="A4" s="136" t="s">
        <v>17</v>
      </c>
      <c r="B4" s="136"/>
      <c r="C4" s="136"/>
      <c r="D4" s="136"/>
      <c r="E4" s="136"/>
      <c r="F4" s="136"/>
      <c r="G4" s="136"/>
      <c r="H4" s="136"/>
      <c r="I4" s="136"/>
    </row>
    <row r="6" spans="1:12" x14ac:dyDescent="0.25">
      <c r="A6" s="1" t="s">
        <v>2</v>
      </c>
    </row>
    <row r="8" spans="1:12" x14ac:dyDescent="0.25">
      <c r="A8" s="137" t="s">
        <v>3</v>
      </c>
      <c r="B8" s="137" t="s">
        <v>4</v>
      </c>
      <c r="C8" s="137" t="s">
        <v>5</v>
      </c>
      <c r="D8" s="137" t="s">
        <v>6</v>
      </c>
      <c r="E8" s="139" t="s">
        <v>7</v>
      </c>
      <c r="F8" s="141" t="s">
        <v>8</v>
      </c>
      <c r="G8" s="142"/>
      <c r="H8" s="139" t="s">
        <v>9</v>
      </c>
      <c r="I8" s="139" t="s">
        <v>10</v>
      </c>
    </row>
    <row r="9" spans="1:12" ht="47.25" x14ac:dyDescent="0.25">
      <c r="A9" s="138"/>
      <c r="B9" s="138"/>
      <c r="C9" s="138"/>
      <c r="D9" s="138"/>
      <c r="E9" s="140"/>
      <c r="F9" s="2" t="s">
        <v>11</v>
      </c>
      <c r="G9" s="2" t="s">
        <v>12</v>
      </c>
      <c r="H9" s="140"/>
      <c r="I9" s="140"/>
      <c r="K9" s="136" t="s">
        <v>13</v>
      </c>
      <c r="L9" s="136"/>
    </row>
    <row r="10" spans="1:12" x14ac:dyDescent="0.25">
      <c r="A10" s="3" t="s">
        <v>14</v>
      </c>
      <c r="B10" s="4"/>
      <c r="C10" s="4"/>
      <c r="D10" s="4"/>
      <c r="E10" s="4"/>
      <c r="F10" s="4"/>
      <c r="G10" s="4"/>
      <c r="H10" s="4"/>
      <c r="I10" s="5"/>
    </row>
    <row r="11" spans="1:12" ht="48" customHeight="1" x14ac:dyDescent="0.25">
      <c r="A11" s="58" t="s">
        <v>116</v>
      </c>
      <c r="B11" s="14" t="s">
        <v>117</v>
      </c>
      <c r="C11" s="39">
        <v>1048142.25</v>
      </c>
      <c r="D11" s="9"/>
      <c r="E11" s="9"/>
      <c r="F11" s="40">
        <v>1</v>
      </c>
      <c r="G11" s="39">
        <v>1048142.25</v>
      </c>
      <c r="H11" s="9"/>
      <c r="I11" s="17"/>
      <c r="K11" s="59" t="s">
        <v>111</v>
      </c>
      <c r="L11" s="60">
        <v>6911</v>
      </c>
    </row>
    <row r="12" spans="1:12" ht="42.75" customHeight="1" x14ac:dyDescent="0.25">
      <c r="A12" s="58" t="s">
        <v>119</v>
      </c>
      <c r="B12" s="14" t="s">
        <v>118</v>
      </c>
      <c r="C12" s="39">
        <f>987680+1481520.18</f>
        <v>2469200.1799999997</v>
      </c>
      <c r="D12" s="9"/>
      <c r="E12" s="9"/>
      <c r="F12" s="40">
        <v>1</v>
      </c>
      <c r="G12" s="39">
        <f>987680+1481520.18</f>
        <v>2469200.1799999997</v>
      </c>
      <c r="H12" s="9"/>
      <c r="I12" s="17"/>
      <c r="K12" s="59" t="s">
        <v>112</v>
      </c>
      <c r="L12" s="16"/>
    </row>
    <row r="13" spans="1:12" ht="53.25" customHeight="1" x14ac:dyDescent="0.25">
      <c r="A13" s="58" t="s">
        <v>121</v>
      </c>
      <c r="B13" s="14" t="s">
        <v>120</v>
      </c>
      <c r="C13" s="38">
        <v>1140378</v>
      </c>
      <c r="D13" s="9"/>
      <c r="E13" s="9"/>
      <c r="F13" s="40"/>
      <c r="G13" s="39"/>
      <c r="H13" s="9"/>
      <c r="I13" s="17"/>
      <c r="K13" s="12"/>
      <c r="L13" s="13"/>
    </row>
    <row r="14" spans="1:12" ht="49.5" customHeight="1" x14ac:dyDescent="0.25">
      <c r="A14" s="58" t="s">
        <v>123</v>
      </c>
      <c r="B14" s="14" t="s">
        <v>122</v>
      </c>
      <c r="C14" s="38">
        <v>662286</v>
      </c>
      <c r="D14" s="9"/>
      <c r="E14" s="9"/>
      <c r="F14" s="10"/>
      <c r="G14" s="9"/>
      <c r="H14" s="9"/>
      <c r="I14" s="17"/>
      <c r="K14" s="12"/>
      <c r="L14" s="13"/>
    </row>
    <row r="15" spans="1:12" ht="31.5" customHeight="1" x14ac:dyDescent="0.25">
      <c r="A15" s="58" t="s">
        <v>125</v>
      </c>
      <c r="B15" s="14" t="s">
        <v>124</v>
      </c>
      <c r="C15" s="38">
        <v>1038998</v>
      </c>
      <c r="D15" s="9"/>
      <c r="E15" s="9"/>
      <c r="F15" s="40"/>
      <c r="G15" s="39"/>
      <c r="H15" s="9"/>
      <c r="I15" s="17"/>
      <c r="K15" s="12"/>
      <c r="L15" s="13"/>
    </row>
    <row r="16" spans="1:12" ht="48" customHeight="1" x14ac:dyDescent="0.25">
      <c r="A16" s="58" t="s">
        <v>127</v>
      </c>
      <c r="B16" s="14" t="s">
        <v>126</v>
      </c>
      <c r="C16" s="38">
        <v>910518</v>
      </c>
      <c r="D16" s="9"/>
      <c r="E16" s="9"/>
      <c r="F16" s="10"/>
      <c r="G16" s="9"/>
      <c r="H16" s="9"/>
      <c r="I16" s="17"/>
      <c r="K16" s="12"/>
      <c r="L16" s="13"/>
    </row>
    <row r="17" spans="1:13" ht="47.25" customHeight="1" x14ac:dyDescent="0.25">
      <c r="A17" s="58" t="s">
        <v>129</v>
      </c>
      <c r="B17" s="14" t="s">
        <v>128</v>
      </c>
      <c r="C17" s="38">
        <v>6792163</v>
      </c>
      <c r="D17" s="9"/>
      <c r="E17" s="9"/>
      <c r="F17" s="40"/>
      <c r="G17" s="9"/>
      <c r="H17" s="9"/>
      <c r="I17" s="17"/>
      <c r="K17" s="12"/>
      <c r="L17" s="41"/>
    </row>
    <row r="18" spans="1:13" ht="51" customHeight="1" x14ac:dyDescent="0.25">
      <c r="A18" s="58" t="s">
        <v>130</v>
      </c>
      <c r="B18" s="14" t="s">
        <v>131</v>
      </c>
      <c r="C18" s="38">
        <v>1622698</v>
      </c>
      <c r="D18" s="9"/>
      <c r="E18" s="9"/>
      <c r="F18" s="40"/>
      <c r="G18" s="39"/>
      <c r="H18" s="9"/>
      <c r="I18" s="17"/>
      <c r="K18" s="12"/>
      <c r="L18" s="13"/>
    </row>
    <row r="19" spans="1:13" ht="51" customHeight="1" x14ac:dyDescent="0.25">
      <c r="A19" s="58" t="s">
        <v>133</v>
      </c>
      <c r="B19" s="14" t="s">
        <v>132</v>
      </c>
      <c r="C19" s="38">
        <v>890115</v>
      </c>
      <c r="D19" s="9"/>
      <c r="E19" s="9"/>
      <c r="F19" s="40"/>
      <c r="G19" s="39"/>
      <c r="H19" s="9"/>
      <c r="I19" s="17"/>
      <c r="K19" s="12"/>
      <c r="L19" s="13"/>
    </row>
    <row r="20" spans="1:13" ht="60.75" customHeight="1" x14ac:dyDescent="0.25">
      <c r="A20" s="58" t="s">
        <v>135</v>
      </c>
      <c r="B20" s="14" t="s">
        <v>134</v>
      </c>
      <c r="C20" s="38">
        <v>1651544</v>
      </c>
      <c r="D20" s="9"/>
      <c r="E20" s="9"/>
      <c r="F20" s="40"/>
      <c r="G20" s="39"/>
      <c r="H20" s="9"/>
      <c r="I20" s="17"/>
      <c r="K20" s="12"/>
      <c r="L20" s="42"/>
    </row>
    <row r="21" spans="1:13" ht="54" customHeight="1" x14ac:dyDescent="0.25">
      <c r="A21" s="58" t="s">
        <v>137</v>
      </c>
      <c r="B21" s="14" t="s">
        <v>136</v>
      </c>
      <c r="C21" s="38">
        <v>2919572</v>
      </c>
      <c r="D21" s="9"/>
      <c r="E21" s="9"/>
      <c r="F21" s="40"/>
      <c r="G21" s="9"/>
      <c r="H21" s="9"/>
      <c r="I21" s="17"/>
      <c r="K21" s="12"/>
      <c r="L21" s="13"/>
    </row>
    <row r="22" spans="1:13" ht="45.75" customHeight="1" x14ac:dyDescent="0.25">
      <c r="A22" s="58" t="s">
        <v>138</v>
      </c>
      <c r="B22" s="14" t="s">
        <v>139</v>
      </c>
      <c r="C22" s="38">
        <v>915424.93</v>
      </c>
      <c r="D22" s="9"/>
      <c r="E22" s="9"/>
      <c r="F22" s="40"/>
      <c r="G22" s="9"/>
      <c r="H22" s="9"/>
      <c r="I22" s="17"/>
      <c r="K22" s="12"/>
      <c r="L22" s="13"/>
    </row>
    <row r="23" spans="1:13" ht="48" customHeight="1" x14ac:dyDescent="0.25">
      <c r="A23" s="58" t="s">
        <v>114</v>
      </c>
      <c r="B23" s="14" t="s">
        <v>140</v>
      </c>
      <c r="C23" s="38">
        <v>806421</v>
      </c>
      <c r="D23" s="9"/>
      <c r="E23" s="9"/>
      <c r="F23" s="40"/>
      <c r="G23" s="38"/>
      <c r="H23" s="9"/>
      <c r="I23" s="17"/>
      <c r="K23" s="12"/>
      <c r="L23" s="13"/>
    </row>
    <row r="24" spans="1:13" ht="50.25" customHeight="1" x14ac:dyDescent="0.25">
      <c r="A24" s="50" t="s">
        <v>142</v>
      </c>
      <c r="B24" s="14" t="s">
        <v>141</v>
      </c>
      <c r="C24" s="61">
        <v>924210.79</v>
      </c>
      <c r="D24" s="9"/>
      <c r="E24" s="9"/>
      <c r="F24" s="10"/>
      <c r="G24" s="61">
        <v>924210.79</v>
      </c>
      <c r="H24" s="9"/>
      <c r="I24" s="17"/>
      <c r="K24" s="12"/>
      <c r="L24" s="13"/>
    </row>
    <row r="25" spans="1:13" ht="33.75" customHeight="1" x14ac:dyDescent="0.25">
      <c r="A25" s="50" t="s">
        <v>143</v>
      </c>
      <c r="B25" s="14" t="s">
        <v>144</v>
      </c>
      <c r="C25" s="51">
        <v>898667</v>
      </c>
      <c r="D25" s="9"/>
      <c r="E25" s="9"/>
      <c r="F25" s="10"/>
      <c r="G25" s="61"/>
      <c r="H25" s="9"/>
      <c r="I25" s="17"/>
      <c r="K25" s="12"/>
      <c r="L25" s="13"/>
    </row>
    <row r="26" spans="1:13" ht="33.75" customHeight="1" x14ac:dyDescent="0.25">
      <c r="A26" s="50" t="s">
        <v>146</v>
      </c>
      <c r="B26" s="14" t="s">
        <v>145</v>
      </c>
      <c r="C26" s="51">
        <v>1403505</v>
      </c>
      <c r="D26" s="9"/>
      <c r="E26" s="9"/>
      <c r="F26" s="10"/>
      <c r="G26" s="9"/>
      <c r="H26" s="9"/>
      <c r="I26" s="17"/>
      <c r="K26" s="12"/>
      <c r="L26" s="13"/>
    </row>
    <row r="27" spans="1:13" x14ac:dyDescent="0.25">
      <c r="A27" s="33" t="s">
        <v>15</v>
      </c>
      <c r="B27" s="14"/>
      <c r="C27" s="30"/>
      <c r="D27" s="9"/>
      <c r="E27" s="9"/>
      <c r="F27" s="10"/>
      <c r="G27" s="9"/>
      <c r="H27" s="9"/>
      <c r="I27" s="31"/>
      <c r="K27" s="34"/>
      <c r="L27" s="22"/>
    </row>
    <row r="28" spans="1:13" ht="49.5" customHeight="1" x14ac:dyDescent="0.25">
      <c r="A28" s="58" t="s">
        <v>147</v>
      </c>
      <c r="B28" s="14" t="s">
        <v>148</v>
      </c>
      <c r="C28" s="38">
        <v>376883.73</v>
      </c>
      <c r="D28" s="9"/>
      <c r="E28" s="9"/>
      <c r="F28" s="40"/>
      <c r="G28" s="39"/>
      <c r="H28" s="9"/>
      <c r="I28" s="17"/>
      <c r="K28" s="41" t="s">
        <v>113</v>
      </c>
      <c r="L28" s="13"/>
    </row>
    <row r="29" spans="1:13" ht="51.75" customHeight="1" x14ac:dyDescent="0.25">
      <c r="A29" s="50" t="s">
        <v>149</v>
      </c>
      <c r="B29" s="14" t="s">
        <v>150</v>
      </c>
      <c r="C29" s="51">
        <v>290473</v>
      </c>
      <c r="D29" s="9"/>
      <c r="E29" s="9"/>
      <c r="F29" s="29"/>
      <c r="G29" s="30"/>
      <c r="H29" s="9"/>
      <c r="I29" s="17"/>
      <c r="K29" s="21"/>
      <c r="L29" s="50"/>
      <c r="M29" s="62"/>
    </row>
    <row r="30" spans="1:13" ht="51.75" customHeight="1" x14ac:dyDescent="0.25">
      <c r="A30" s="50" t="s">
        <v>151</v>
      </c>
      <c r="B30" s="14" t="s">
        <v>152</v>
      </c>
      <c r="C30" s="51">
        <v>2558200</v>
      </c>
      <c r="D30" s="9"/>
      <c r="E30" s="9"/>
      <c r="F30" s="29"/>
      <c r="G30" s="30"/>
      <c r="H30" s="9"/>
      <c r="I30" s="17"/>
      <c r="K30" s="21"/>
      <c r="L30" s="50"/>
      <c r="M30" s="62"/>
    </row>
    <row r="31" spans="1:13" ht="51.75" customHeight="1" x14ac:dyDescent="0.25">
      <c r="A31" s="50" t="s">
        <v>154</v>
      </c>
      <c r="B31" s="14" t="s">
        <v>153</v>
      </c>
      <c r="C31" s="51">
        <v>654986</v>
      </c>
      <c r="D31" s="9"/>
      <c r="E31" s="9"/>
      <c r="F31" s="29"/>
      <c r="G31" s="30"/>
      <c r="H31" s="9"/>
      <c r="I31" s="17"/>
      <c r="K31" s="21"/>
      <c r="L31" s="50"/>
      <c r="M31" s="62"/>
    </row>
    <row r="32" spans="1:13" ht="51.75" customHeight="1" x14ac:dyDescent="0.25">
      <c r="A32" s="50" t="s">
        <v>156</v>
      </c>
      <c r="B32" s="14" t="s">
        <v>155</v>
      </c>
      <c r="C32" s="51">
        <v>6333069</v>
      </c>
      <c r="D32" s="9"/>
      <c r="E32" s="9"/>
      <c r="F32" s="29"/>
      <c r="G32" s="30"/>
      <c r="H32" s="9"/>
      <c r="I32" s="17"/>
      <c r="K32" s="21"/>
      <c r="L32" s="50"/>
      <c r="M32" s="62"/>
    </row>
    <row r="33" spans="1:13" ht="51.75" customHeight="1" x14ac:dyDescent="0.25">
      <c r="A33" s="50" t="s">
        <v>158</v>
      </c>
      <c r="B33" s="14" t="s">
        <v>157</v>
      </c>
      <c r="C33" s="51">
        <v>431455</v>
      </c>
      <c r="D33" s="9"/>
      <c r="E33" s="9"/>
      <c r="F33" s="29"/>
      <c r="G33" s="30"/>
      <c r="H33" s="9"/>
      <c r="I33" s="17"/>
      <c r="K33" s="21"/>
      <c r="L33" s="50"/>
      <c r="M33" s="62"/>
    </row>
    <row r="34" spans="1:13" ht="51.75" customHeight="1" x14ac:dyDescent="0.25">
      <c r="A34" s="50" t="s">
        <v>160</v>
      </c>
      <c r="B34" s="14" t="s">
        <v>159</v>
      </c>
      <c r="C34" s="51">
        <v>6094481</v>
      </c>
      <c r="D34" s="9"/>
      <c r="E34" s="9"/>
      <c r="F34" s="29"/>
      <c r="G34" s="30"/>
      <c r="H34" s="9"/>
      <c r="I34" s="17"/>
      <c r="K34" s="21"/>
      <c r="L34" s="50"/>
      <c r="M34" s="62"/>
    </row>
    <row r="35" spans="1:13" ht="51.75" customHeight="1" x14ac:dyDescent="0.25">
      <c r="A35" s="50" t="s">
        <v>161</v>
      </c>
      <c r="B35" s="14" t="s">
        <v>162</v>
      </c>
      <c r="C35" s="51">
        <v>6837318</v>
      </c>
      <c r="D35" s="9"/>
      <c r="E35" s="9"/>
      <c r="F35" s="29"/>
      <c r="G35" s="30"/>
      <c r="H35" s="9"/>
      <c r="I35" s="17"/>
      <c r="K35" s="21"/>
      <c r="L35" s="50"/>
      <c r="M35" s="62"/>
    </row>
    <row r="36" spans="1:13" ht="51.75" customHeight="1" x14ac:dyDescent="0.25">
      <c r="A36" s="50" t="s">
        <v>164</v>
      </c>
      <c r="B36" s="14" t="s">
        <v>165</v>
      </c>
      <c r="C36" s="51">
        <v>247162</v>
      </c>
      <c r="D36" s="9"/>
      <c r="E36" s="9"/>
      <c r="F36" s="29"/>
      <c r="G36" s="30"/>
      <c r="H36" s="9"/>
      <c r="I36" s="17"/>
      <c r="K36" s="21"/>
      <c r="L36" s="50"/>
      <c r="M36" s="62"/>
    </row>
    <row r="37" spans="1:13" ht="51.75" customHeight="1" x14ac:dyDescent="0.25">
      <c r="A37" s="50" t="s">
        <v>166</v>
      </c>
      <c r="B37" s="14" t="s">
        <v>167</v>
      </c>
      <c r="C37" s="51">
        <v>6774000</v>
      </c>
      <c r="D37" s="9"/>
      <c r="E37" s="9"/>
      <c r="F37" s="29"/>
      <c r="G37" s="30"/>
      <c r="H37" s="9"/>
      <c r="I37" s="17"/>
      <c r="K37" s="21"/>
      <c r="L37" s="50"/>
      <c r="M37" s="62"/>
    </row>
    <row r="38" spans="1:13" ht="51.75" customHeight="1" x14ac:dyDescent="0.25">
      <c r="A38" s="50" t="s">
        <v>168</v>
      </c>
      <c r="B38" s="14" t="s">
        <v>169</v>
      </c>
      <c r="C38" s="51">
        <v>4840000</v>
      </c>
      <c r="D38" s="9"/>
      <c r="E38" s="9"/>
      <c r="F38" s="29"/>
      <c r="G38" s="30"/>
      <c r="H38" s="9"/>
      <c r="I38" s="17"/>
      <c r="K38" s="21"/>
      <c r="L38" s="50"/>
      <c r="M38" s="62"/>
    </row>
    <row r="39" spans="1:13" ht="51.75" customHeight="1" x14ac:dyDescent="0.25">
      <c r="A39" s="50" t="s">
        <v>170</v>
      </c>
      <c r="B39" s="14" t="s">
        <v>152</v>
      </c>
      <c r="C39" s="51">
        <v>4194800</v>
      </c>
      <c r="D39" s="9"/>
      <c r="E39" s="9"/>
      <c r="F39" s="29"/>
      <c r="G39" s="30"/>
      <c r="H39" s="9"/>
      <c r="I39" s="17"/>
      <c r="K39" s="21"/>
      <c r="L39" s="50"/>
      <c r="M39" s="62"/>
    </row>
    <row r="40" spans="1:13" ht="51.75" customHeight="1" x14ac:dyDescent="0.25">
      <c r="A40" s="50" t="s">
        <v>172</v>
      </c>
      <c r="B40" s="14" t="s">
        <v>171</v>
      </c>
      <c r="C40" s="51">
        <v>965324</v>
      </c>
      <c r="D40" s="9"/>
      <c r="E40" s="9"/>
      <c r="F40" s="29"/>
      <c r="G40" s="30"/>
      <c r="H40" s="9"/>
      <c r="I40" s="17"/>
      <c r="K40" s="21"/>
      <c r="L40" s="50"/>
      <c r="M40" s="62"/>
    </row>
    <row r="41" spans="1:13" ht="51.75" customHeight="1" x14ac:dyDescent="0.25">
      <c r="A41" s="50" t="s">
        <v>173</v>
      </c>
      <c r="B41" s="14" t="s">
        <v>174</v>
      </c>
      <c r="C41" s="51">
        <v>1229693</v>
      </c>
      <c r="D41" s="9"/>
      <c r="E41" s="9"/>
      <c r="F41" s="29"/>
      <c r="G41" s="30"/>
      <c r="H41" s="9"/>
      <c r="I41" s="17"/>
      <c r="K41" s="21"/>
      <c r="L41" s="50"/>
      <c r="M41" s="62"/>
    </row>
    <row r="42" spans="1:13" ht="33.75" customHeight="1" x14ac:dyDescent="0.25">
      <c r="A42" s="50" t="s">
        <v>176</v>
      </c>
      <c r="B42" s="14" t="s">
        <v>175</v>
      </c>
      <c r="C42" s="38">
        <v>1032400</v>
      </c>
      <c r="D42" s="9"/>
      <c r="E42" s="9"/>
      <c r="F42" s="10"/>
      <c r="G42" s="9"/>
      <c r="H42" s="9"/>
      <c r="I42" s="17"/>
      <c r="K42" s="12"/>
      <c r="L42" s="13"/>
    </row>
    <row r="43" spans="1:13" ht="33.75" customHeight="1" x14ac:dyDescent="0.25">
      <c r="A43" s="50" t="s">
        <v>177</v>
      </c>
      <c r="B43" s="14" t="s">
        <v>178</v>
      </c>
      <c r="C43" s="51">
        <v>2252800</v>
      </c>
      <c r="D43" s="9"/>
      <c r="E43" s="9"/>
      <c r="F43" s="10"/>
      <c r="G43" s="9"/>
      <c r="H43" s="9"/>
      <c r="I43" s="17"/>
      <c r="K43" s="12"/>
      <c r="L43" s="13"/>
    </row>
    <row r="44" spans="1:13" ht="33.75" customHeight="1" x14ac:dyDescent="0.25">
      <c r="A44" s="50" t="s">
        <v>115</v>
      </c>
      <c r="B44" s="14"/>
      <c r="C44" s="51">
        <v>1409000</v>
      </c>
      <c r="D44" s="9"/>
      <c r="E44" s="9"/>
      <c r="F44" s="10"/>
      <c r="G44" s="9"/>
      <c r="H44" s="9"/>
      <c r="I44" s="17"/>
      <c r="K44" s="12"/>
      <c r="L44" s="13"/>
    </row>
    <row r="45" spans="1:13" ht="44.25" customHeight="1" x14ac:dyDescent="0.25">
      <c r="A45" s="50" t="s">
        <v>180</v>
      </c>
      <c r="B45" s="14" t="s">
        <v>179</v>
      </c>
      <c r="C45" s="51">
        <v>4508800</v>
      </c>
      <c r="D45" s="9"/>
      <c r="E45" s="9"/>
      <c r="F45" s="10"/>
      <c r="G45" s="9"/>
      <c r="H45" s="9"/>
      <c r="I45" s="17"/>
      <c r="K45" s="12"/>
      <c r="L45" s="13"/>
    </row>
    <row r="46" spans="1:13" ht="51" customHeight="1" x14ac:dyDescent="0.25">
      <c r="A46" s="50" t="s">
        <v>181</v>
      </c>
      <c r="B46" s="14" t="s">
        <v>179</v>
      </c>
      <c r="C46" s="51">
        <v>3421700</v>
      </c>
      <c r="D46" s="9"/>
      <c r="E46" s="9"/>
      <c r="F46" s="10"/>
      <c r="G46" s="30"/>
      <c r="H46" s="9"/>
      <c r="I46" s="17"/>
      <c r="K46" s="12"/>
      <c r="L46" s="13"/>
    </row>
    <row r="47" spans="1:13" ht="51.75" customHeight="1" x14ac:dyDescent="0.25">
      <c r="A47" s="50" t="s">
        <v>183</v>
      </c>
      <c r="B47" s="14" t="s">
        <v>182</v>
      </c>
      <c r="C47" s="51">
        <v>3787800</v>
      </c>
      <c r="D47" s="9"/>
      <c r="E47" s="9"/>
      <c r="F47" s="29"/>
      <c r="G47" s="30"/>
      <c r="H47" s="9"/>
      <c r="I47" s="17"/>
      <c r="K47" s="21"/>
      <c r="L47" s="50"/>
      <c r="M47" s="26"/>
    </row>
    <row r="48" spans="1:13" ht="33.75" customHeight="1" x14ac:dyDescent="0.25">
      <c r="A48" s="50" t="s">
        <v>185</v>
      </c>
      <c r="B48" s="14" t="s">
        <v>184</v>
      </c>
      <c r="C48" s="61">
        <v>1158496.3999999999</v>
      </c>
      <c r="D48" s="9"/>
      <c r="E48" s="9"/>
      <c r="F48" s="10"/>
      <c r="G48" s="9"/>
      <c r="H48" s="9"/>
      <c r="I48" s="17"/>
      <c r="K48" s="12"/>
      <c r="L48" s="13"/>
    </row>
    <row r="49" spans="1:16384" ht="33.75" customHeight="1" x14ac:dyDescent="0.25">
      <c r="A49" s="58" t="s">
        <v>186</v>
      </c>
      <c r="B49" s="14" t="s">
        <v>187</v>
      </c>
      <c r="C49" s="38">
        <v>2769058.09</v>
      </c>
      <c r="D49" s="9"/>
      <c r="E49" s="9"/>
      <c r="F49" s="10"/>
      <c r="G49" s="9"/>
      <c r="H49" s="9"/>
      <c r="I49" s="17"/>
      <c r="K49" s="12"/>
      <c r="L49" s="13"/>
    </row>
    <row r="50" spans="1:16384" ht="33.75" customHeight="1" x14ac:dyDescent="0.25">
      <c r="A50" s="50" t="s">
        <v>188</v>
      </c>
      <c r="B50" s="14" t="s">
        <v>163</v>
      </c>
      <c r="C50" s="61">
        <f>1248021.74+1247484.62</f>
        <v>2495506.3600000003</v>
      </c>
      <c r="D50" s="9"/>
      <c r="E50" s="9"/>
      <c r="F50" s="10"/>
      <c r="G50" s="9"/>
      <c r="H50" s="9"/>
      <c r="I50" s="17"/>
      <c r="K50" s="12"/>
      <c r="L50" s="13"/>
    </row>
    <row r="51" spans="1:16384" ht="33.75" customHeight="1" x14ac:dyDescent="0.25">
      <c r="A51" s="50" t="s">
        <v>87</v>
      </c>
      <c r="B51" s="14"/>
      <c r="C51" s="63">
        <v>2240000</v>
      </c>
      <c r="D51" s="9"/>
      <c r="E51" s="9"/>
      <c r="F51" s="10"/>
      <c r="G51" s="9"/>
      <c r="H51" s="9"/>
      <c r="I51" s="17"/>
      <c r="K51" s="12"/>
      <c r="L51" s="13"/>
    </row>
    <row r="52" spans="1:16384" s="36" customFormat="1" ht="14.25" x14ac:dyDescent="0.2">
      <c r="A52" s="57" t="s">
        <v>16</v>
      </c>
      <c r="B52" s="57"/>
      <c r="C52" s="64">
        <v>35671730.270000003</v>
      </c>
      <c r="D52" s="57"/>
      <c r="E52" s="57"/>
      <c r="F52" s="57"/>
      <c r="G52" s="32">
        <f>+C52</f>
        <v>35671730.270000003</v>
      </c>
      <c r="H52" s="57"/>
      <c r="I52" s="57"/>
      <c r="J52" s="53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  <c r="IW52" s="35"/>
      <c r="IX52" s="35"/>
      <c r="IY52" s="35"/>
      <c r="IZ52" s="35"/>
      <c r="JA52" s="35"/>
      <c r="JB52" s="35"/>
      <c r="JC52" s="35"/>
      <c r="JD52" s="35"/>
      <c r="JE52" s="35"/>
      <c r="JF52" s="35"/>
      <c r="JG52" s="35"/>
      <c r="JH52" s="35"/>
      <c r="JI52" s="35"/>
      <c r="JJ52" s="35"/>
      <c r="JK52" s="35"/>
      <c r="JL52" s="35"/>
      <c r="JM52" s="35"/>
      <c r="JN52" s="35"/>
      <c r="JO52" s="35"/>
      <c r="JP52" s="35"/>
      <c r="JQ52" s="35"/>
      <c r="JR52" s="35"/>
      <c r="JS52" s="35"/>
      <c r="JT52" s="35"/>
      <c r="JU52" s="35"/>
      <c r="JV52" s="35"/>
      <c r="JW52" s="35"/>
      <c r="JX52" s="35"/>
      <c r="JY52" s="35"/>
      <c r="JZ52" s="35"/>
      <c r="KA52" s="35"/>
      <c r="KB52" s="35"/>
      <c r="KC52" s="35"/>
      <c r="KD52" s="35"/>
      <c r="KE52" s="35"/>
      <c r="KF52" s="35"/>
      <c r="KG52" s="35"/>
      <c r="KH52" s="35"/>
      <c r="KI52" s="35"/>
      <c r="KJ52" s="35"/>
      <c r="KK52" s="35"/>
      <c r="KL52" s="35"/>
      <c r="KM52" s="35"/>
      <c r="KN52" s="35"/>
      <c r="KO52" s="35"/>
      <c r="KP52" s="35"/>
      <c r="KQ52" s="35"/>
      <c r="KR52" s="35"/>
      <c r="KS52" s="35"/>
      <c r="KT52" s="35"/>
      <c r="KU52" s="35"/>
      <c r="KV52" s="35"/>
      <c r="KW52" s="35"/>
      <c r="KX52" s="35"/>
      <c r="KY52" s="35"/>
      <c r="KZ52" s="35"/>
      <c r="LA52" s="35"/>
      <c r="LB52" s="35"/>
      <c r="LC52" s="35"/>
      <c r="LD52" s="35"/>
      <c r="LE52" s="35"/>
      <c r="LF52" s="35"/>
      <c r="LG52" s="35"/>
      <c r="LH52" s="35"/>
      <c r="LI52" s="35"/>
      <c r="LJ52" s="35"/>
      <c r="LK52" s="35"/>
      <c r="LL52" s="35"/>
      <c r="LM52" s="35"/>
      <c r="LN52" s="35"/>
      <c r="LO52" s="35"/>
      <c r="LP52" s="35"/>
      <c r="LQ52" s="35"/>
      <c r="LR52" s="35"/>
      <c r="LS52" s="35"/>
      <c r="LT52" s="35"/>
      <c r="LU52" s="35"/>
      <c r="LV52" s="35"/>
      <c r="LW52" s="35"/>
      <c r="LX52" s="35"/>
      <c r="LY52" s="35"/>
      <c r="LZ52" s="35"/>
      <c r="MA52" s="35"/>
      <c r="MB52" s="35"/>
      <c r="MC52" s="35"/>
      <c r="MD52" s="35"/>
      <c r="ME52" s="35"/>
      <c r="MF52" s="35"/>
      <c r="MG52" s="35"/>
      <c r="MH52" s="35"/>
      <c r="MI52" s="35"/>
      <c r="MJ52" s="35"/>
      <c r="MK52" s="35"/>
      <c r="ML52" s="35"/>
      <c r="MM52" s="35"/>
      <c r="MN52" s="35"/>
      <c r="MO52" s="35"/>
      <c r="MP52" s="35"/>
      <c r="MQ52" s="35"/>
      <c r="MR52" s="35"/>
      <c r="MS52" s="35"/>
      <c r="MT52" s="35"/>
      <c r="MU52" s="35"/>
      <c r="MV52" s="35"/>
      <c r="MW52" s="35"/>
      <c r="MX52" s="35"/>
      <c r="MY52" s="35"/>
      <c r="MZ52" s="35"/>
      <c r="NA52" s="35"/>
      <c r="NB52" s="35"/>
      <c r="NC52" s="35"/>
      <c r="ND52" s="35"/>
      <c r="NE52" s="35"/>
      <c r="NF52" s="35"/>
      <c r="NG52" s="35"/>
      <c r="NH52" s="35"/>
      <c r="NI52" s="35"/>
      <c r="NJ52" s="35"/>
      <c r="NK52" s="35"/>
      <c r="NL52" s="35"/>
      <c r="NM52" s="35"/>
      <c r="NN52" s="35"/>
      <c r="NO52" s="35"/>
      <c r="NP52" s="35"/>
      <c r="NQ52" s="35"/>
      <c r="NR52" s="35"/>
      <c r="NS52" s="35"/>
      <c r="NT52" s="35"/>
      <c r="NU52" s="35"/>
      <c r="NV52" s="35"/>
      <c r="NW52" s="35"/>
      <c r="NX52" s="35"/>
      <c r="NY52" s="35"/>
      <c r="NZ52" s="35"/>
      <c r="OA52" s="35"/>
      <c r="OB52" s="35"/>
      <c r="OC52" s="35"/>
      <c r="OD52" s="35"/>
      <c r="OE52" s="35"/>
      <c r="OF52" s="35"/>
      <c r="OG52" s="35"/>
      <c r="OH52" s="35"/>
      <c r="OI52" s="35"/>
      <c r="OJ52" s="35"/>
      <c r="OK52" s="35"/>
      <c r="OL52" s="35"/>
      <c r="OM52" s="35"/>
      <c r="ON52" s="35"/>
      <c r="OO52" s="35"/>
      <c r="OP52" s="35"/>
      <c r="OQ52" s="35"/>
      <c r="OR52" s="35"/>
      <c r="OS52" s="35"/>
      <c r="OT52" s="35"/>
      <c r="OU52" s="35"/>
      <c r="OV52" s="35"/>
      <c r="OW52" s="35"/>
      <c r="OX52" s="35"/>
      <c r="OY52" s="35"/>
      <c r="OZ52" s="35"/>
      <c r="PA52" s="35"/>
      <c r="PB52" s="35"/>
      <c r="PC52" s="35"/>
      <c r="PD52" s="35"/>
      <c r="PE52" s="35"/>
      <c r="PF52" s="35"/>
      <c r="PG52" s="35"/>
      <c r="PH52" s="35"/>
      <c r="PI52" s="35"/>
      <c r="PJ52" s="35"/>
      <c r="PK52" s="35"/>
      <c r="PL52" s="35"/>
      <c r="PM52" s="35"/>
      <c r="PN52" s="35"/>
      <c r="PO52" s="35"/>
      <c r="PP52" s="35"/>
      <c r="PQ52" s="35"/>
      <c r="PR52" s="35"/>
      <c r="PS52" s="35"/>
      <c r="PT52" s="35"/>
      <c r="PU52" s="35"/>
      <c r="PV52" s="35"/>
      <c r="PW52" s="35"/>
      <c r="PX52" s="35"/>
      <c r="PY52" s="35"/>
      <c r="PZ52" s="35"/>
      <c r="QA52" s="35"/>
      <c r="QB52" s="35"/>
      <c r="QC52" s="35"/>
      <c r="QD52" s="35"/>
      <c r="QE52" s="35"/>
      <c r="QF52" s="35"/>
      <c r="QG52" s="35"/>
      <c r="QH52" s="35"/>
      <c r="QI52" s="35"/>
      <c r="QJ52" s="35"/>
      <c r="QK52" s="35"/>
      <c r="QL52" s="35"/>
      <c r="QM52" s="35"/>
      <c r="QN52" s="35"/>
      <c r="QO52" s="35"/>
      <c r="QP52" s="35"/>
      <c r="QQ52" s="35"/>
      <c r="QR52" s="35"/>
      <c r="QS52" s="35"/>
      <c r="QT52" s="35"/>
      <c r="QU52" s="35"/>
      <c r="QV52" s="35"/>
      <c r="QW52" s="35"/>
      <c r="QX52" s="35"/>
      <c r="QY52" s="35"/>
      <c r="QZ52" s="35"/>
      <c r="RA52" s="35"/>
      <c r="RB52" s="35"/>
      <c r="RC52" s="35"/>
      <c r="RD52" s="35"/>
      <c r="RE52" s="35"/>
      <c r="RF52" s="35"/>
      <c r="RG52" s="35"/>
      <c r="RH52" s="35"/>
      <c r="RI52" s="35"/>
      <c r="RJ52" s="35"/>
      <c r="RK52" s="35"/>
      <c r="RL52" s="35"/>
      <c r="RM52" s="35"/>
      <c r="RN52" s="35"/>
      <c r="RO52" s="35"/>
      <c r="RP52" s="35"/>
      <c r="RQ52" s="35"/>
      <c r="RR52" s="35"/>
      <c r="RS52" s="35"/>
      <c r="RT52" s="35"/>
      <c r="RU52" s="35"/>
      <c r="RV52" s="35"/>
      <c r="RW52" s="35"/>
      <c r="RX52" s="35"/>
      <c r="RY52" s="35"/>
      <c r="RZ52" s="35"/>
      <c r="SA52" s="35"/>
      <c r="SB52" s="35"/>
      <c r="SC52" s="35"/>
      <c r="SD52" s="35"/>
      <c r="SE52" s="35"/>
      <c r="SF52" s="35"/>
      <c r="SG52" s="35"/>
      <c r="SH52" s="35"/>
      <c r="SI52" s="35"/>
      <c r="SJ52" s="35"/>
      <c r="SK52" s="35"/>
      <c r="SL52" s="35"/>
      <c r="SM52" s="35"/>
      <c r="SN52" s="35"/>
      <c r="SO52" s="35"/>
      <c r="SP52" s="35"/>
      <c r="SQ52" s="35"/>
      <c r="SR52" s="35"/>
      <c r="SS52" s="35"/>
      <c r="ST52" s="35"/>
      <c r="SU52" s="35"/>
      <c r="SV52" s="35"/>
      <c r="SW52" s="35"/>
      <c r="SX52" s="35"/>
      <c r="SY52" s="35"/>
      <c r="SZ52" s="35"/>
      <c r="TA52" s="35"/>
      <c r="TB52" s="35"/>
      <c r="TC52" s="35"/>
      <c r="TD52" s="35"/>
      <c r="TE52" s="35"/>
      <c r="TF52" s="35"/>
      <c r="TG52" s="35"/>
      <c r="TH52" s="35"/>
      <c r="TI52" s="35"/>
      <c r="TJ52" s="35"/>
      <c r="TK52" s="35"/>
      <c r="TL52" s="35"/>
      <c r="TM52" s="35"/>
      <c r="TN52" s="35"/>
      <c r="TO52" s="35"/>
      <c r="TP52" s="35"/>
      <c r="TQ52" s="35"/>
      <c r="TR52" s="35"/>
      <c r="TS52" s="35"/>
      <c r="TT52" s="35"/>
      <c r="TU52" s="35"/>
      <c r="TV52" s="35"/>
      <c r="TW52" s="35"/>
      <c r="TX52" s="35"/>
      <c r="TY52" s="35"/>
      <c r="TZ52" s="35"/>
      <c r="UA52" s="35"/>
      <c r="UB52" s="35"/>
      <c r="UC52" s="35"/>
      <c r="UD52" s="35"/>
      <c r="UE52" s="35"/>
      <c r="UF52" s="35"/>
      <c r="UG52" s="35"/>
      <c r="UH52" s="35"/>
      <c r="UI52" s="35"/>
      <c r="UJ52" s="35"/>
      <c r="UK52" s="35"/>
      <c r="UL52" s="35"/>
      <c r="UM52" s="35"/>
      <c r="UN52" s="35"/>
      <c r="UO52" s="35"/>
      <c r="UP52" s="35"/>
      <c r="UQ52" s="35"/>
      <c r="UR52" s="35"/>
      <c r="US52" s="35"/>
      <c r="UT52" s="35"/>
      <c r="UU52" s="35"/>
      <c r="UV52" s="35"/>
      <c r="UW52" s="35"/>
      <c r="UX52" s="35"/>
      <c r="UY52" s="35"/>
      <c r="UZ52" s="35"/>
      <c r="VA52" s="35"/>
      <c r="VB52" s="35"/>
      <c r="VC52" s="35"/>
      <c r="VD52" s="35"/>
      <c r="VE52" s="35"/>
      <c r="VF52" s="35"/>
      <c r="VG52" s="35"/>
      <c r="VH52" s="35"/>
      <c r="VI52" s="35"/>
      <c r="VJ52" s="35"/>
      <c r="VK52" s="35"/>
      <c r="VL52" s="35"/>
      <c r="VM52" s="35"/>
      <c r="VN52" s="35"/>
      <c r="VO52" s="35"/>
      <c r="VP52" s="35"/>
      <c r="VQ52" s="35"/>
      <c r="VR52" s="35"/>
      <c r="VS52" s="35"/>
      <c r="VT52" s="35"/>
      <c r="VU52" s="35"/>
      <c r="VV52" s="35"/>
      <c r="VW52" s="35"/>
      <c r="VX52" s="35"/>
      <c r="VY52" s="35"/>
      <c r="VZ52" s="35"/>
      <c r="WA52" s="35"/>
      <c r="WB52" s="35"/>
      <c r="WC52" s="35"/>
      <c r="WD52" s="35"/>
      <c r="WE52" s="35"/>
      <c r="WF52" s="35"/>
      <c r="WG52" s="35"/>
      <c r="WH52" s="35"/>
      <c r="WI52" s="35"/>
      <c r="WJ52" s="35"/>
      <c r="WK52" s="35"/>
      <c r="WL52" s="35"/>
      <c r="WM52" s="35"/>
      <c r="WN52" s="35"/>
      <c r="WO52" s="35"/>
      <c r="WP52" s="35"/>
      <c r="WQ52" s="35"/>
      <c r="WR52" s="35"/>
      <c r="WS52" s="35"/>
      <c r="WT52" s="35"/>
      <c r="WU52" s="35"/>
      <c r="WV52" s="35"/>
      <c r="WW52" s="35"/>
      <c r="WX52" s="35"/>
      <c r="WY52" s="35"/>
      <c r="WZ52" s="35"/>
      <c r="XA52" s="35"/>
      <c r="XB52" s="35"/>
      <c r="XC52" s="35"/>
      <c r="XD52" s="35"/>
      <c r="XE52" s="35"/>
      <c r="XF52" s="35"/>
      <c r="XG52" s="35"/>
      <c r="XH52" s="35"/>
      <c r="XI52" s="35"/>
      <c r="XJ52" s="35"/>
      <c r="XK52" s="35"/>
      <c r="XL52" s="35"/>
      <c r="XM52" s="35"/>
      <c r="XN52" s="35"/>
      <c r="XO52" s="35"/>
      <c r="XP52" s="35"/>
      <c r="XQ52" s="35"/>
      <c r="XR52" s="35"/>
      <c r="XS52" s="35"/>
      <c r="XT52" s="35"/>
      <c r="XU52" s="35"/>
      <c r="XV52" s="35"/>
      <c r="XW52" s="35"/>
      <c r="XX52" s="35"/>
      <c r="XY52" s="35"/>
      <c r="XZ52" s="35"/>
      <c r="YA52" s="35"/>
      <c r="YB52" s="35"/>
      <c r="YC52" s="35"/>
      <c r="YD52" s="35"/>
      <c r="YE52" s="35"/>
      <c r="YF52" s="35"/>
      <c r="YG52" s="35"/>
      <c r="YH52" s="35"/>
      <c r="YI52" s="35"/>
      <c r="YJ52" s="35"/>
      <c r="YK52" s="35"/>
      <c r="YL52" s="35"/>
      <c r="YM52" s="35"/>
      <c r="YN52" s="35"/>
      <c r="YO52" s="35"/>
      <c r="YP52" s="35"/>
      <c r="YQ52" s="35"/>
      <c r="YR52" s="35"/>
      <c r="YS52" s="35"/>
      <c r="YT52" s="35"/>
      <c r="YU52" s="35"/>
      <c r="YV52" s="35"/>
      <c r="YW52" s="35"/>
      <c r="YX52" s="35"/>
      <c r="YY52" s="35"/>
      <c r="YZ52" s="35"/>
      <c r="ZA52" s="35"/>
      <c r="ZB52" s="35"/>
      <c r="ZC52" s="35"/>
      <c r="ZD52" s="35"/>
      <c r="ZE52" s="35"/>
      <c r="ZF52" s="35"/>
      <c r="ZG52" s="35"/>
      <c r="ZH52" s="35"/>
      <c r="ZI52" s="35"/>
      <c r="ZJ52" s="35"/>
      <c r="ZK52" s="35"/>
      <c r="ZL52" s="35"/>
      <c r="ZM52" s="35"/>
      <c r="ZN52" s="35"/>
      <c r="ZO52" s="35"/>
      <c r="ZP52" s="35"/>
      <c r="ZQ52" s="35"/>
      <c r="ZR52" s="35"/>
      <c r="ZS52" s="35"/>
      <c r="ZT52" s="35"/>
      <c r="ZU52" s="35"/>
      <c r="ZV52" s="35"/>
      <c r="ZW52" s="35"/>
      <c r="ZX52" s="35"/>
      <c r="ZY52" s="35"/>
      <c r="ZZ52" s="35"/>
      <c r="AAA52" s="35"/>
      <c r="AAB52" s="35"/>
      <c r="AAC52" s="35"/>
      <c r="AAD52" s="35"/>
      <c r="AAE52" s="35"/>
      <c r="AAF52" s="35"/>
      <c r="AAG52" s="35"/>
      <c r="AAH52" s="35"/>
      <c r="AAI52" s="35"/>
      <c r="AAJ52" s="35"/>
      <c r="AAK52" s="35"/>
      <c r="AAL52" s="35"/>
      <c r="AAM52" s="35"/>
      <c r="AAN52" s="35"/>
      <c r="AAO52" s="35"/>
      <c r="AAP52" s="35"/>
      <c r="AAQ52" s="35"/>
      <c r="AAR52" s="35"/>
      <c r="AAS52" s="35"/>
      <c r="AAT52" s="35"/>
      <c r="AAU52" s="35"/>
      <c r="AAV52" s="35"/>
      <c r="AAW52" s="35"/>
      <c r="AAX52" s="35"/>
      <c r="AAY52" s="35"/>
      <c r="AAZ52" s="35"/>
      <c r="ABA52" s="35"/>
      <c r="ABB52" s="35"/>
      <c r="ABC52" s="35"/>
      <c r="ABD52" s="35"/>
      <c r="ABE52" s="35"/>
      <c r="ABF52" s="35"/>
      <c r="ABG52" s="35"/>
      <c r="ABH52" s="35"/>
      <c r="ABI52" s="35"/>
      <c r="ABJ52" s="35"/>
      <c r="ABK52" s="35"/>
      <c r="ABL52" s="35"/>
      <c r="ABM52" s="35"/>
      <c r="ABN52" s="35"/>
      <c r="ABO52" s="35"/>
      <c r="ABP52" s="35"/>
      <c r="ABQ52" s="35"/>
      <c r="ABR52" s="35"/>
      <c r="ABS52" s="35"/>
      <c r="ABT52" s="35"/>
      <c r="ABU52" s="35"/>
      <c r="ABV52" s="35"/>
      <c r="ABW52" s="35"/>
      <c r="ABX52" s="35"/>
      <c r="ABY52" s="35"/>
      <c r="ABZ52" s="35"/>
      <c r="ACA52" s="35"/>
      <c r="ACB52" s="35"/>
      <c r="ACC52" s="35"/>
      <c r="ACD52" s="35"/>
      <c r="ACE52" s="35"/>
      <c r="ACF52" s="35"/>
      <c r="ACG52" s="35"/>
      <c r="ACH52" s="35"/>
      <c r="ACI52" s="35"/>
      <c r="ACJ52" s="35"/>
      <c r="ACK52" s="35"/>
      <c r="ACL52" s="35"/>
      <c r="ACM52" s="35"/>
      <c r="ACN52" s="35"/>
      <c r="ACO52" s="35"/>
      <c r="ACP52" s="35"/>
      <c r="ACQ52" s="35"/>
      <c r="ACR52" s="35"/>
      <c r="ACS52" s="35"/>
      <c r="ACT52" s="35"/>
      <c r="ACU52" s="35"/>
      <c r="ACV52" s="35"/>
      <c r="ACW52" s="35"/>
      <c r="ACX52" s="35"/>
      <c r="ACY52" s="35"/>
      <c r="ACZ52" s="35"/>
      <c r="ADA52" s="35"/>
      <c r="ADB52" s="35"/>
      <c r="ADC52" s="35"/>
      <c r="ADD52" s="35"/>
      <c r="ADE52" s="35"/>
      <c r="ADF52" s="35"/>
      <c r="ADG52" s="35"/>
      <c r="ADH52" s="35"/>
      <c r="ADI52" s="35"/>
      <c r="ADJ52" s="35"/>
      <c r="ADK52" s="35"/>
      <c r="ADL52" s="35"/>
      <c r="ADM52" s="35"/>
      <c r="ADN52" s="35"/>
      <c r="ADO52" s="35"/>
      <c r="ADP52" s="35"/>
      <c r="ADQ52" s="35"/>
      <c r="ADR52" s="35"/>
      <c r="ADS52" s="35"/>
      <c r="ADT52" s="35"/>
      <c r="ADU52" s="35"/>
      <c r="ADV52" s="35"/>
      <c r="ADW52" s="35"/>
      <c r="ADX52" s="35"/>
      <c r="ADY52" s="35"/>
      <c r="ADZ52" s="35"/>
      <c r="AEA52" s="35"/>
      <c r="AEB52" s="35"/>
      <c r="AEC52" s="35"/>
      <c r="AED52" s="35"/>
      <c r="AEE52" s="35"/>
      <c r="AEF52" s="35"/>
      <c r="AEG52" s="35"/>
      <c r="AEH52" s="35"/>
      <c r="AEI52" s="35"/>
      <c r="AEJ52" s="35"/>
      <c r="AEK52" s="35"/>
      <c r="AEL52" s="35"/>
      <c r="AEM52" s="35"/>
      <c r="AEN52" s="35"/>
      <c r="AEO52" s="35"/>
      <c r="AEP52" s="35"/>
      <c r="AEQ52" s="35"/>
      <c r="AER52" s="35"/>
      <c r="AES52" s="35"/>
      <c r="AET52" s="35"/>
      <c r="AEU52" s="35"/>
      <c r="AEV52" s="35"/>
      <c r="AEW52" s="35"/>
      <c r="AEX52" s="35"/>
      <c r="AEY52" s="35"/>
      <c r="AEZ52" s="35"/>
      <c r="AFA52" s="35"/>
      <c r="AFB52" s="35"/>
      <c r="AFC52" s="35"/>
      <c r="AFD52" s="35"/>
      <c r="AFE52" s="35"/>
      <c r="AFF52" s="35"/>
      <c r="AFG52" s="35"/>
      <c r="AFH52" s="35"/>
      <c r="AFI52" s="35"/>
      <c r="AFJ52" s="35"/>
      <c r="AFK52" s="35"/>
      <c r="AFL52" s="35"/>
      <c r="AFM52" s="35"/>
      <c r="AFN52" s="35"/>
      <c r="AFO52" s="35"/>
      <c r="AFP52" s="35"/>
      <c r="AFQ52" s="35"/>
      <c r="AFR52" s="35"/>
      <c r="AFS52" s="35"/>
      <c r="AFT52" s="35"/>
      <c r="AFU52" s="35"/>
      <c r="AFV52" s="35"/>
      <c r="AFW52" s="35"/>
      <c r="AFX52" s="35"/>
      <c r="AFY52" s="35"/>
      <c r="AFZ52" s="35"/>
      <c r="AGA52" s="35"/>
      <c r="AGB52" s="35"/>
      <c r="AGC52" s="35"/>
      <c r="AGD52" s="35"/>
      <c r="AGE52" s="35"/>
      <c r="AGF52" s="35"/>
      <c r="AGG52" s="35"/>
      <c r="AGH52" s="35"/>
      <c r="AGI52" s="35"/>
      <c r="AGJ52" s="35"/>
      <c r="AGK52" s="35"/>
      <c r="AGL52" s="35"/>
      <c r="AGM52" s="35"/>
      <c r="AGN52" s="35"/>
      <c r="AGO52" s="35"/>
      <c r="AGP52" s="35"/>
      <c r="AGQ52" s="35"/>
      <c r="AGR52" s="35"/>
      <c r="AGS52" s="35"/>
      <c r="AGT52" s="35"/>
      <c r="AGU52" s="35"/>
      <c r="AGV52" s="35"/>
      <c r="AGW52" s="35"/>
      <c r="AGX52" s="35"/>
      <c r="AGY52" s="35"/>
      <c r="AGZ52" s="35"/>
      <c r="AHA52" s="35"/>
      <c r="AHB52" s="35"/>
      <c r="AHC52" s="35"/>
      <c r="AHD52" s="35"/>
      <c r="AHE52" s="35"/>
      <c r="AHF52" s="35"/>
      <c r="AHG52" s="35"/>
      <c r="AHH52" s="35"/>
      <c r="AHI52" s="35"/>
      <c r="AHJ52" s="35"/>
      <c r="AHK52" s="35"/>
      <c r="AHL52" s="35"/>
      <c r="AHM52" s="35"/>
      <c r="AHN52" s="35"/>
      <c r="AHO52" s="35"/>
      <c r="AHP52" s="35"/>
      <c r="AHQ52" s="35"/>
      <c r="AHR52" s="35"/>
      <c r="AHS52" s="35"/>
      <c r="AHT52" s="35"/>
      <c r="AHU52" s="35"/>
      <c r="AHV52" s="35"/>
      <c r="AHW52" s="35"/>
      <c r="AHX52" s="35"/>
      <c r="AHY52" s="35"/>
      <c r="AHZ52" s="35"/>
      <c r="AIA52" s="35"/>
      <c r="AIB52" s="35"/>
      <c r="AIC52" s="35"/>
      <c r="AID52" s="35"/>
      <c r="AIE52" s="35"/>
      <c r="AIF52" s="35"/>
      <c r="AIG52" s="35"/>
      <c r="AIH52" s="35"/>
      <c r="AII52" s="35"/>
      <c r="AIJ52" s="35"/>
      <c r="AIK52" s="35"/>
      <c r="AIL52" s="35"/>
      <c r="AIM52" s="35"/>
      <c r="AIN52" s="35"/>
      <c r="AIO52" s="35"/>
      <c r="AIP52" s="35"/>
      <c r="AIQ52" s="35"/>
      <c r="AIR52" s="35"/>
      <c r="AIS52" s="35"/>
      <c r="AIT52" s="35"/>
      <c r="AIU52" s="35"/>
      <c r="AIV52" s="35"/>
      <c r="AIW52" s="35"/>
      <c r="AIX52" s="35"/>
      <c r="AIY52" s="35"/>
      <c r="AIZ52" s="35"/>
      <c r="AJA52" s="35"/>
      <c r="AJB52" s="35"/>
      <c r="AJC52" s="35"/>
      <c r="AJD52" s="35"/>
      <c r="AJE52" s="35"/>
      <c r="AJF52" s="35"/>
      <c r="AJG52" s="35"/>
      <c r="AJH52" s="35"/>
      <c r="AJI52" s="35"/>
      <c r="AJJ52" s="35"/>
      <c r="AJK52" s="35"/>
      <c r="AJL52" s="35"/>
      <c r="AJM52" s="35"/>
      <c r="AJN52" s="35"/>
      <c r="AJO52" s="35"/>
      <c r="AJP52" s="35"/>
      <c r="AJQ52" s="35"/>
      <c r="AJR52" s="35"/>
      <c r="AJS52" s="35"/>
      <c r="AJT52" s="35"/>
      <c r="AJU52" s="35"/>
      <c r="AJV52" s="35"/>
      <c r="AJW52" s="35"/>
      <c r="AJX52" s="35"/>
      <c r="AJY52" s="35"/>
      <c r="AJZ52" s="35"/>
      <c r="AKA52" s="35"/>
      <c r="AKB52" s="35"/>
      <c r="AKC52" s="35"/>
      <c r="AKD52" s="35"/>
      <c r="AKE52" s="35"/>
      <c r="AKF52" s="35"/>
      <c r="AKG52" s="35"/>
      <c r="AKH52" s="35"/>
      <c r="AKI52" s="35"/>
      <c r="AKJ52" s="35"/>
      <c r="AKK52" s="35"/>
      <c r="AKL52" s="35"/>
      <c r="AKM52" s="35"/>
      <c r="AKN52" s="35"/>
      <c r="AKO52" s="35"/>
      <c r="AKP52" s="35"/>
      <c r="AKQ52" s="35"/>
      <c r="AKR52" s="35"/>
      <c r="AKS52" s="35"/>
      <c r="AKT52" s="35"/>
      <c r="AKU52" s="35"/>
      <c r="AKV52" s="35"/>
      <c r="AKW52" s="35"/>
      <c r="AKX52" s="35"/>
      <c r="AKY52" s="35"/>
      <c r="AKZ52" s="35"/>
      <c r="ALA52" s="35"/>
      <c r="ALB52" s="35"/>
      <c r="ALC52" s="35"/>
      <c r="ALD52" s="35"/>
      <c r="ALE52" s="35"/>
      <c r="ALF52" s="35"/>
      <c r="ALG52" s="35"/>
      <c r="ALH52" s="35"/>
      <c r="ALI52" s="35"/>
      <c r="ALJ52" s="35"/>
      <c r="ALK52" s="35"/>
      <c r="ALL52" s="35"/>
      <c r="ALM52" s="35"/>
      <c r="ALN52" s="35"/>
      <c r="ALO52" s="35"/>
      <c r="ALP52" s="35"/>
      <c r="ALQ52" s="35"/>
      <c r="ALR52" s="35"/>
      <c r="ALS52" s="35"/>
      <c r="ALT52" s="35"/>
      <c r="ALU52" s="35"/>
      <c r="ALV52" s="35"/>
      <c r="ALW52" s="35"/>
      <c r="ALX52" s="35"/>
      <c r="ALY52" s="35"/>
      <c r="ALZ52" s="35"/>
      <c r="AMA52" s="35"/>
      <c r="AMB52" s="35"/>
      <c r="AMC52" s="35"/>
      <c r="AMD52" s="35"/>
      <c r="AME52" s="35"/>
      <c r="AMF52" s="35"/>
      <c r="AMG52" s="35"/>
      <c r="AMH52" s="35"/>
      <c r="AMI52" s="35"/>
      <c r="AMJ52" s="35"/>
      <c r="AMK52" s="35"/>
      <c r="AML52" s="35"/>
      <c r="AMM52" s="35"/>
      <c r="AMN52" s="35"/>
      <c r="AMO52" s="35"/>
      <c r="AMP52" s="35"/>
      <c r="AMQ52" s="35"/>
      <c r="AMR52" s="35"/>
      <c r="AMS52" s="35"/>
      <c r="AMT52" s="35"/>
      <c r="AMU52" s="35"/>
      <c r="AMV52" s="35"/>
      <c r="AMW52" s="35"/>
      <c r="AMX52" s="35"/>
      <c r="AMY52" s="35"/>
      <c r="AMZ52" s="35"/>
      <c r="ANA52" s="35"/>
      <c r="ANB52" s="35"/>
      <c r="ANC52" s="35"/>
      <c r="AND52" s="35"/>
      <c r="ANE52" s="35"/>
      <c r="ANF52" s="35"/>
      <c r="ANG52" s="35"/>
      <c r="ANH52" s="35"/>
      <c r="ANI52" s="35"/>
      <c r="ANJ52" s="35"/>
      <c r="ANK52" s="35"/>
      <c r="ANL52" s="35"/>
      <c r="ANM52" s="35"/>
      <c r="ANN52" s="35"/>
      <c r="ANO52" s="35"/>
      <c r="ANP52" s="35"/>
      <c r="ANQ52" s="35"/>
      <c r="ANR52" s="35"/>
      <c r="ANS52" s="35"/>
      <c r="ANT52" s="35"/>
      <c r="ANU52" s="35"/>
      <c r="ANV52" s="35"/>
      <c r="ANW52" s="35"/>
      <c r="ANX52" s="35"/>
      <c r="ANY52" s="35"/>
      <c r="ANZ52" s="35"/>
      <c r="AOA52" s="35"/>
      <c r="AOB52" s="35"/>
      <c r="AOC52" s="35"/>
      <c r="AOD52" s="35"/>
      <c r="AOE52" s="35"/>
      <c r="AOF52" s="35"/>
      <c r="AOG52" s="35"/>
      <c r="AOH52" s="35"/>
      <c r="AOI52" s="35"/>
      <c r="AOJ52" s="35"/>
      <c r="AOK52" s="35"/>
      <c r="AOL52" s="35"/>
      <c r="AOM52" s="35"/>
      <c r="AON52" s="35"/>
      <c r="AOO52" s="35"/>
      <c r="AOP52" s="35"/>
      <c r="AOQ52" s="35"/>
      <c r="AOR52" s="35"/>
      <c r="AOS52" s="35"/>
      <c r="AOT52" s="35"/>
      <c r="AOU52" s="35"/>
      <c r="AOV52" s="35"/>
      <c r="AOW52" s="35"/>
      <c r="AOX52" s="35"/>
      <c r="AOY52" s="35"/>
      <c r="AOZ52" s="35"/>
      <c r="APA52" s="35"/>
      <c r="APB52" s="35"/>
      <c r="APC52" s="35"/>
      <c r="APD52" s="35"/>
      <c r="APE52" s="35"/>
      <c r="APF52" s="35"/>
      <c r="APG52" s="35"/>
      <c r="APH52" s="35"/>
      <c r="API52" s="35"/>
      <c r="APJ52" s="35"/>
      <c r="APK52" s="35"/>
      <c r="APL52" s="35"/>
      <c r="APM52" s="35"/>
      <c r="APN52" s="35"/>
      <c r="APO52" s="35"/>
      <c r="APP52" s="35"/>
      <c r="APQ52" s="35"/>
      <c r="APR52" s="35"/>
      <c r="APS52" s="35"/>
      <c r="APT52" s="35"/>
      <c r="APU52" s="35"/>
      <c r="APV52" s="35"/>
      <c r="APW52" s="35"/>
      <c r="APX52" s="35"/>
      <c r="APY52" s="35"/>
      <c r="APZ52" s="35"/>
      <c r="AQA52" s="35"/>
      <c r="AQB52" s="35"/>
      <c r="AQC52" s="35"/>
      <c r="AQD52" s="35"/>
      <c r="AQE52" s="35"/>
      <c r="AQF52" s="35"/>
      <c r="AQG52" s="35"/>
      <c r="AQH52" s="35"/>
      <c r="AQI52" s="35"/>
      <c r="AQJ52" s="35"/>
      <c r="AQK52" s="35"/>
      <c r="AQL52" s="35"/>
      <c r="AQM52" s="35"/>
      <c r="AQN52" s="35"/>
      <c r="AQO52" s="35"/>
      <c r="AQP52" s="35"/>
      <c r="AQQ52" s="35"/>
      <c r="AQR52" s="35"/>
      <c r="AQS52" s="35"/>
      <c r="AQT52" s="35"/>
      <c r="AQU52" s="35"/>
      <c r="AQV52" s="35"/>
      <c r="AQW52" s="35"/>
      <c r="AQX52" s="35"/>
      <c r="AQY52" s="35"/>
      <c r="AQZ52" s="35"/>
      <c r="ARA52" s="35"/>
      <c r="ARB52" s="35"/>
      <c r="ARC52" s="35"/>
      <c r="ARD52" s="35"/>
      <c r="ARE52" s="35"/>
      <c r="ARF52" s="35"/>
      <c r="ARG52" s="35"/>
      <c r="ARH52" s="35"/>
      <c r="ARI52" s="35"/>
      <c r="ARJ52" s="35"/>
      <c r="ARK52" s="35"/>
      <c r="ARL52" s="35"/>
      <c r="ARM52" s="35"/>
      <c r="ARN52" s="35"/>
      <c r="ARO52" s="35"/>
      <c r="ARP52" s="35"/>
      <c r="ARQ52" s="35"/>
      <c r="ARR52" s="35"/>
      <c r="ARS52" s="35"/>
      <c r="ART52" s="35"/>
      <c r="ARU52" s="35"/>
      <c r="ARV52" s="35"/>
      <c r="ARW52" s="35"/>
      <c r="ARX52" s="35"/>
      <c r="ARY52" s="35"/>
      <c r="ARZ52" s="35"/>
      <c r="ASA52" s="35"/>
      <c r="ASB52" s="35"/>
      <c r="ASC52" s="35"/>
      <c r="ASD52" s="35"/>
      <c r="ASE52" s="35"/>
      <c r="ASF52" s="35"/>
      <c r="ASG52" s="35"/>
      <c r="ASH52" s="35"/>
      <c r="ASI52" s="35"/>
      <c r="ASJ52" s="35"/>
      <c r="ASK52" s="35"/>
      <c r="ASL52" s="35"/>
      <c r="ASM52" s="35"/>
      <c r="ASN52" s="35"/>
      <c r="ASO52" s="35"/>
      <c r="ASP52" s="35"/>
      <c r="ASQ52" s="35"/>
      <c r="ASR52" s="35"/>
      <c r="ASS52" s="35"/>
      <c r="AST52" s="35"/>
      <c r="ASU52" s="35"/>
      <c r="ASV52" s="35"/>
      <c r="ASW52" s="35"/>
      <c r="ASX52" s="35"/>
      <c r="ASY52" s="35"/>
      <c r="ASZ52" s="35"/>
      <c r="ATA52" s="35"/>
      <c r="ATB52" s="35"/>
      <c r="ATC52" s="35"/>
      <c r="ATD52" s="35"/>
      <c r="ATE52" s="35"/>
      <c r="ATF52" s="35"/>
      <c r="ATG52" s="35"/>
      <c r="ATH52" s="35"/>
      <c r="ATI52" s="35"/>
      <c r="ATJ52" s="35"/>
      <c r="ATK52" s="35"/>
      <c r="ATL52" s="35"/>
      <c r="ATM52" s="35"/>
      <c r="ATN52" s="35"/>
      <c r="ATO52" s="35"/>
      <c r="ATP52" s="35"/>
      <c r="ATQ52" s="35"/>
      <c r="ATR52" s="35"/>
      <c r="ATS52" s="35"/>
      <c r="ATT52" s="35"/>
      <c r="ATU52" s="35"/>
      <c r="ATV52" s="35"/>
      <c r="ATW52" s="35"/>
      <c r="ATX52" s="35"/>
      <c r="ATY52" s="35"/>
      <c r="ATZ52" s="35"/>
      <c r="AUA52" s="35"/>
      <c r="AUB52" s="35"/>
      <c r="AUC52" s="35"/>
      <c r="AUD52" s="35"/>
      <c r="AUE52" s="35"/>
      <c r="AUF52" s="35"/>
      <c r="AUG52" s="35"/>
      <c r="AUH52" s="35"/>
      <c r="AUI52" s="35"/>
      <c r="AUJ52" s="35"/>
      <c r="AUK52" s="35"/>
      <c r="AUL52" s="35"/>
      <c r="AUM52" s="35"/>
      <c r="AUN52" s="35"/>
      <c r="AUO52" s="35"/>
      <c r="AUP52" s="35"/>
      <c r="AUQ52" s="35"/>
      <c r="AUR52" s="35"/>
      <c r="AUS52" s="35"/>
      <c r="AUT52" s="35"/>
      <c r="AUU52" s="35"/>
      <c r="AUV52" s="35"/>
      <c r="AUW52" s="35"/>
      <c r="AUX52" s="35"/>
      <c r="AUY52" s="35"/>
      <c r="AUZ52" s="35"/>
      <c r="AVA52" s="35"/>
      <c r="AVB52" s="35"/>
      <c r="AVC52" s="35"/>
      <c r="AVD52" s="35"/>
      <c r="AVE52" s="35"/>
      <c r="AVF52" s="35"/>
      <c r="AVG52" s="35"/>
      <c r="AVH52" s="35"/>
      <c r="AVI52" s="35"/>
      <c r="AVJ52" s="35"/>
      <c r="AVK52" s="35"/>
      <c r="AVL52" s="35"/>
      <c r="AVM52" s="35"/>
      <c r="AVN52" s="35"/>
      <c r="AVO52" s="35"/>
      <c r="AVP52" s="35"/>
      <c r="AVQ52" s="35"/>
      <c r="AVR52" s="35"/>
      <c r="AVS52" s="35"/>
      <c r="AVT52" s="35"/>
      <c r="AVU52" s="35"/>
      <c r="AVV52" s="35"/>
      <c r="AVW52" s="35"/>
      <c r="AVX52" s="35"/>
      <c r="AVY52" s="35"/>
      <c r="AVZ52" s="35"/>
      <c r="AWA52" s="35"/>
      <c r="AWB52" s="35"/>
      <c r="AWC52" s="35"/>
      <c r="AWD52" s="35"/>
      <c r="AWE52" s="35"/>
      <c r="AWF52" s="35"/>
      <c r="AWG52" s="35"/>
      <c r="AWH52" s="35"/>
      <c r="AWI52" s="35"/>
      <c r="AWJ52" s="35"/>
      <c r="AWK52" s="35"/>
      <c r="AWL52" s="35"/>
      <c r="AWM52" s="35"/>
      <c r="AWN52" s="35"/>
      <c r="AWO52" s="35"/>
      <c r="AWP52" s="35"/>
      <c r="AWQ52" s="35"/>
      <c r="AWR52" s="35"/>
      <c r="AWS52" s="35"/>
      <c r="AWT52" s="35"/>
      <c r="AWU52" s="35"/>
      <c r="AWV52" s="35"/>
      <c r="AWW52" s="35"/>
      <c r="AWX52" s="35"/>
      <c r="AWY52" s="35"/>
      <c r="AWZ52" s="35"/>
      <c r="AXA52" s="35"/>
      <c r="AXB52" s="35"/>
      <c r="AXC52" s="35"/>
      <c r="AXD52" s="35"/>
      <c r="AXE52" s="35"/>
      <c r="AXF52" s="35"/>
      <c r="AXG52" s="35"/>
      <c r="AXH52" s="35"/>
      <c r="AXI52" s="35"/>
      <c r="AXJ52" s="35"/>
      <c r="AXK52" s="35"/>
      <c r="AXL52" s="35"/>
      <c r="AXM52" s="35"/>
      <c r="AXN52" s="35"/>
      <c r="AXO52" s="35"/>
      <c r="AXP52" s="35"/>
      <c r="AXQ52" s="35"/>
      <c r="AXR52" s="35"/>
      <c r="AXS52" s="35"/>
      <c r="AXT52" s="35"/>
      <c r="AXU52" s="35"/>
      <c r="AXV52" s="35"/>
      <c r="AXW52" s="35"/>
      <c r="AXX52" s="35"/>
      <c r="AXY52" s="35"/>
      <c r="AXZ52" s="35"/>
      <c r="AYA52" s="35"/>
      <c r="AYB52" s="35"/>
      <c r="AYC52" s="35"/>
      <c r="AYD52" s="35"/>
      <c r="AYE52" s="35"/>
      <c r="AYF52" s="35"/>
      <c r="AYG52" s="35"/>
      <c r="AYH52" s="35"/>
      <c r="AYI52" s="35"/>
      <c r="AYJ52" s="35"/>
      <c r="AYK52" s="35"/>
      <c r="AYL52" s="35"/>
      <c r="AYM52" s="35"/>
      <c r="AYN52" s="35"/>
      <c r="AYO52" s="35"/>
      <c r="AYP52" s="35"/>
      <c r="AYQ52" s="35"/>
      <c r="AYR52" s="35"/>
      <c r="AYS52" s="35"/>
      <c r="AYT52" s="35"/>
      <c r="AYU52" s="35"/>
      <c r="AYV52" s="35"/>
      <c r="AYW52" s="35"/>
      <c r="AYX52" s="35"/>
      <c r="AYY52" s="35"/>
      <c r="AYZ52" s="35"/>
      <c r="AZA52" s="35"/>
      <c r="AZB52" s="35"/>
      <c r="AZC52" s="35"/>
      <c r="AZD52" s="35"/>
      <c r="AZE52" s="35"/>
      <c r="AZF52" s="35"/>
      <c r="AZG52" s="35"/>
      <c r="AZH52" s="35"/>
      <c r="AZI52" s="35"/>
      <c r="AZJ52" s="35"/>
      <c r="AZK52" s="35"/>
      <c r="AZL52" s="35"/>
      <c r="AZM52" s="35"/>
      <c r="AZN52" s="35"/>
      <c r="AZO52" s="35"/>
      <c r="AZP52" s="35"/>
      <c r="AZQ52" s="35"/>
      <c r="AZR52" s="35"/>
      <c r="AZS52" s="35"/>
      <c r="AZT52" s="35"/>
      <c r="AZU52" s="35"/>
      <c r="AZV52" s="35"/>
      <c r="AZW52" s="35"/>
      <c r="AZX52" s="35"/>
      <c r="AZY52" s="35"/>
      <c r="AZZ52" s="35"/>
      <c r="BAA52" s="35"/>
      <c r="BAB52" s="35"/>
      <c r="BAC52" s="35"/>
      <c r="BAD52" s="35"/>
      <c r="BAE52" s="35"/>
      <c r="BAF52" s="35"/>
      <c r="BAG52" s="35"/>
      <c r="BAH52" s="35"/>
      <c r="BAI52" s="35"/>
      <c r="BAJ52" s="35"/>
      <c r="BAK52" s="35"/>
      <c r="BAL52" s="35"/>
      <c r="BAM52" s="35"/>
      <c r="BAN52" s="35"/>
      <c r="BAO52" s="35"/>
      <c r="BAP52" s="35"/>
      <c r="BAQ52" s="35"/>
      <c r="BAR52" s="35"/>
      <c r="BAS52" s="35"/>
      <c r="BAT52" s="35"/>
      <c r="BAU52" s="35"/>
      <c r="BAV52" s="35"/>
      <c r="BAW52" s="35"/>
      <c r="BAX52" s="35"/>
      <c r="BAY52" s="35"/>
      <c r="BAZ52" s="35"/>
      <c r="BBA52" s="35"/>
      <c r="BBB52" s="35"/>
      <c r="BBC52" s="35"/>
      <c r="BBD52" s="35"/>
      <c r="BBE52" s="35"/>
      <c r="BBF52" s="35"/>
      <c r="BBG52" s="35"/>
      <c r="BBH52" s="35"/>
      <c r="BBI52" s="35"/>
      <c r="BBJ52" s="35"/>
      <c r="BBK52" s="35"/>
      <c r="BBL52" s="35"/>
      <c r="BBM52" s="35"/>
      <c r="BBN52" s="35"/>
      <c r="BBO52" s="35"/>
      <c r="BBP52" s="35"/>
      <c r="BBQ52" s="35"/>
      <c r="BBR52" s="35"/>
      <c r="BBS52" s="35"/>
      <c r="BBT52" s="35"/>
      <c r="BBU52" s="35"/>
      <c r="BBV52" s="35"/>
      <c r="BBW52" s="35"/>
      <c r="BBX52" s="35"/>
      <c r="BBY52" s="35"/>
      <c r="BBZ52" s="35"/>
      <c r="BCA52" s="35"/>
      <c r="BCB52" s="35"/>
      <c r="BCC52" s="35"/>
      <c r="BCD52" s="35"/>
      <c r="BCE52" s="35"/>
      <c r="BCF52" s="35"/>
      <c r="BCG52" s="35"/>
      <c r="BCH52" s="35"/>
      <c r="BCI52" s="35"/>
      <c r="BCJ52" s="35"/>
      <c r="BCK52" s="35"/>
      <c r="BCL52" s="35"/>
      <c r="BCM52" s="35"/>
      <c r="BCN52" s="35"/>
      <c r="BCO52" s="35"/>
      <c r="BCP52" s="35"/>
      <c r="BCQ52" s="35"/>
      <c r="BCR52" s="35"/>
      <c r="BCS52" s="35"/>
      <c r="BCT52" s="35"/>
      <c r="BCU52" s="35"/>
      <c r="BCV52" s="35"/>
      <c r="BCW52" s="35"/>
      <c r="BCX52" s="35"/>
      <c r="BCY52" s="35"/>
      <c r="BCZ52" s="35"/>
      <c r="BDA52" s="35"/>
      <c r="BDB52" s="35"/>
      <c r="BDC52" s="35"/>
      <c r="BDD52" s="35"/>
      <c r="BDE52" s="35"/>
      <c r="BDF52" s="35"/>
      <c r="BDG52" s="35"/>
      <c r="BDH52" s="35"/>
      <c r="BDI52" s="35"/>
      <c r="BDJ52" s="35"/>
      <c r="BDK52" s="35"/>
      <c r="BDL52" s="35"/>
      <c r="BDM52" s="35"/>
      <c r="BDN52" s="35"/>
      <c r="BDO52" s="35"/>
      <c r="BDP52" s="35"/>
      <c r="BDQ52" s="35"/>
      <c r="BDR52" s="35"/>
      <c r="BDS52" s="35"/>
      <c r="BDT52" s="35"/>
      <c r="BDU52" s="35"/>
      <c r="BDV52" s="35"/>
      <c r="BDW52" s="35"/>
      <c r="BDX52" s="35"/>
      <c r="BDY52" s="35"/>
      <c r="BDZ52" s="35"/>
      <c r="BEA52" s="35"/>
      <c r="BEB52" s="35"/>
      <c r="BEC52" s="35"/>
      <c r="BED52" s="35"/>
      <c r="BEE52" s="35"/>
      <c r="BEF52" s="35"/>
      <c r="BEG52" s="35"/>
      <c r="BEH52" s="35"/>
      <c r="BEI52" s="35"/>
      <c r="BEJ52" s="35"/>
      <c r="BEK52" s="35"/>
      <c r="BEL52" s="35"/>
      <c r="BEM52" s="35"/>
      <c r="BEN52" s="35"/>
      <c r="BEO52" s="35"/>
      <c r="BEP52" s="35"/>
      <c r="BEQ52" s="35"/>
      <c r="BER52" s="35"/>
      <c r="BES52" s="35"/>
      <c r="BET52" s="35"/>
      <c r="BEU52" s="35"/>
      <c r="BEV52" s="35"/>
      <c r="BEW52" s="35"/>
      <c r="BEX52" s="35"/>
      <c r="BEY52" s="35"/>
      <c r="BEZ52" s="35"/>
      <c r="BFA52" s="35"/>
      <c r="BFB52" s="35"/>
      <c r="BFC52" s="35"/>
      <c r="BFD52" s="35"/>
      <c r="BFE52" s="35"/>
      <c r="BFF52" s="35"/>
      <c r="BFG52" s="35"/>
      <c r="BFH52" s="35"/>
      <c r="BFI52" s="35"/>
      <c r="BFJ52" s="35"/>
      <c r="BFK52" s="35"/>
      <c r="BFL52" s="35"/>
      <c r="BFM52" s="35"/>
      <c r="BFN52" s="35"/>
      <c r="BFO52" s="35"/>
      <c r="BFP52" s="35"/>
      <c r="BFQ52" s="35"/>
      <c r="BFR52" s="35"/>
      <c r="BFS52" s="35"/>
      <c r="BFT52" s="35"/>
      <c r="BFU52" s="35"/>
      <c r="BFV52" s="35"/>
      <c r="BFW52" s="35"/>
      <c r="BFX52" s="35"/>
      <c r="BFY52" s="35"/>
      <c r="BFZ52" s="35"/>
      <c r="BGA52" s="35"/>
      <c r="BGB52" s="35"/>
      <c r="BGC52" s="35"/>
      <c r="BGD52" s="35"/>
      <c r="BGE52" s="35"/>
      <c r="BGF52" s="35"/>
      <c r="BGG52" s="35"/>
      <c r="BGH52" s="35"/>
      <c r="BGI52" s="35"/>
      <c r="BGJ52" s="35"/>
      <c r="BGK52" s="35"/>
      <c r="BGL52" s="35"/>
      <c r="BGM52" s="35"/>
      <c r="BGN52" s="35"/>
      <c r="BGO52" s="35"/>
      <c r="BGP52" s="35"/>
      <c r="BGQ52" s="35"/>
      <c r="BGR52" s="35"/>
      <c r="BGS52" s="35"/>
      <c r="BGT52" s="35"/>
      <c r="BGU52" s="35"/>
      <c r="BGV52" s="35"/>
      <c r="BGW52" s="35"/>
      <c r="BGX52" s="35"/>
      <c r="BGY52" s="35"/>
      <c r="BGZ52" s="35"/>
      <c r="BHA52" s="35"/>
      <c r="BHB52" s="35"/>
      <c r="BHC52" s="35"/>
      <c r="BHD52" s="35"/>
      <c r="BHE52" s="35"/>
      <c r="BHF52" s="35"/>
      <c r="BHG52" s="35"/>
      <c r="BHH52" s="35"/>
      <c r="BHI52" s="35"/>
      <c r="BHJ52" s="35"/>
      <c r="BHK52" s="35"/>
      <c r="BHL52" s="35"/>
      <c r="BHM52" s="35"/>
      <c r="BHN52" s="35"/>
      <c r="BHO52" s="35"/>
      <c r="BHP52" s="35"/>
      <c r="BHQ52" s="35"/>
      <c r="BHR52" s="35"/>
      <c r="BHS52" s="35"/>
      <c r="BHT52" s="35"/>
      <c r="BHU52" s="35"/>
      <c r="BHV52" s="35"/>
      <c r="BHW52" s="35"/>
      <c r="BHX52" s="35"/>
      <c r="BHY52" s="35"/>
      <c r="BHZ52" s="35"/>
      <c r="BIA52" s="35"/>
      <c r="BIB52" s="35"/>
      <c r="BIC52" s="35"/>
      <c r="BID52" s="35"/>
      <c r="BIE52" s="35"/>
      <c r="BIF52" s="35"/>
      <c r="BIG52" s="35"/>
      <c r="BIH52" s="35"/>
      <c r="BII52" s="35"/>
      <c r="BIJ52" s="35"/>
      <c r="BIK52" s="35"/>
      <c r="BIL52" s="35"/>
      <c r="BIM52" s="35"/>
      <c r="BIN52" s="35"/>
      <c r="BIO52" s="35"/>
      <c r="BIP52" s="35"/>
      <c r="BIQ52" s="35"/>
      <c r="BIR52" s="35"/>
      <c r="BIS52" s="35"/>
      <c r="BIT52" s="35"/>
      <c r="BIU52" s="35"/>
      <c r="BIV52" s="35"/>
      <c r="BIW52" s="35"/>
      <c r="BIX52" s="35"/>
      <c r="BIY52" s="35"/>
      <c r="BIZ52" s="35"/>
      <c r="BJA52" s="35"/>
      <c r="BJB52" s="35"/>
      <c r="BJC52" s="35"/>
      <c r="BJD52" s="35"/>
      <c r="BJE52" s="35"/>
      <c r="BJF52" s="35"/>
      <c r="BJG52" s="35"/>
      <c r="BJH52" s="35"/>
      <c r="BJI52" s="35"/>
      <c r="BJJ52" s="35"/>
      <c r="BJK52" s="35"/>
      <c r="BJL52" s="35"/>
      <c r="BJM52" s="35"/>
      <c r="BJN52" s="35"/>
      <c r="BJO52" s="35"/>
      <c r="BJP52" s="35"/>
      <c r="BJQ52" s="35"/>
      <c r="BJR52" s="35"/>
      <c r="BJS52" s="35"/>
      <c r="BJT52" s="35"/>
      <c r="BJU52" s="35"/>
      <c r="BJV52" s="35"/>
      <c r="BJW52" s="35"/>
      <c r="BJX52" s="35"/>
      <c r="BJY52" s="35"/>
      <c r="BJZ52" s="35"/>
      <c r="BKA52" s="35"/>
      <c r="BKB52" s="35"/>
      <c r="BKC52" s="35"/>
      <c r="BKD52" s="35"/>
      <c r="BKE52" s="35"/>
      <c r="BKF52" s="35"/>
      <c r="BKG52" s="35"/>
      <c r="BKH52" s="35"/>
      <c r="BKI52" s="35"/>
      <c r="BKJ52" s="35"/>
      <c r="BKK52" s="35"/>
      <c r="BKL52" s="35"/>
      <c r="BKM52" s="35"/>
      <c r="BKN52" s="35"/>
      <c r="BKO52" s="35"/>
      <c r="BKP52" s="35"/>
      <c r="BKQ52" s="35"/>
      <c r="BKR52" s="35"/>
      <c r="BKS52" s="35"/>
      <c r="BKT52" s="35"/>
      <c r="BKU52" s="35"/>
      <c r="BKV52" s="35"/>
      <c r="BKW52" s="35"/>
      <c r="BKX52" s="35"/>
      <c r="BKY52" s="35"/>
      <c r="BKZ52" s="35"/>
      <c r="BLA52" s="35"/>
      <c r="BLB52" s="35"/>
      <c r="BLC52" s="35"/>
      <c r="BLD52" s="35"/>
      <c r="BLE52" s="35"/>
      <c r="BLF52" s="35"/>
      <c r="BLG52" s="35"/>
      <c r="BLH52" s="35"/>
      <c r="BLI52" s="35"/>
      <c r="BLJ52" s="35"/>
      <c r="BLK52" s="35"/>
      <c r="BLL52" s="35"/>
      <c r="BLM52" s="35"/>
      <c r="BLN52" s="35"/>
      <c r="BLO52" s="35"/>
      <c r="BLP52" s="35"/>
      <c r="BLQ52" s="35"/>
      <c r="BLR52" s="35"/>
      <c r="BLS52" s="35"/>
      <c r="BLT52" s="35"/>
      <c r="BLU52" s="35"/>
      <c r="BLV52" s="35"/>
      <c r="BLW52" s="35"/>
      <c r="BLX52" s="35"/>
      <c r="BLY52" s="35"/>
      <c r="BLZ52" s="35"/>
      <c r="BMA52" s="35"/>
      <c r="BMB52" s="35"/>
      <c r="BMC52" s="35"/>
      <c r="BMD52" s="35"/>
      <c r="BME52" s="35"/>
      <c r="BMF52" s="35"/>
      <c r="BMG52" s="35"/>
      <c r="BMH52" s="35"/>
      <c r="BMI52" s="35"/>
      <c r="BMJ52" s="35"/>
      <c r="BMK52" s="35"/>
      <c r="BML52" s="35"/>
      <c r="BMM52" s="35"/>
      <c r="BMN52" s="35"/>
      <c r="BMO52" s="35"/>
      <c r="BMP52" s="35"/>
      <c r="BMQ52" s="35"/>
      <c r="BMR52" s="35"/>
      <c r="BMS52" s="35"/>
      <c r="BMT52" s="35"/>
      <c r="BMU52" s="35"/>
      <c r="BMV52" s="35"/>
      <c r="BMW52" s="35"/>
      <c r="BMX52" s="35"/>
      <c r="BMY52" s="35"/>
      <c r="BMZ52" s="35"/>
      <c r="BNA52" s="35"/>
      <c r="BNB52" s="35"/>
      <c r="BNC52" s="35"/>
      <c r="BND52" s="35"/>
      <c r="BNE52" s="35"/>
      <c r="BNF52" s="35"/>
      <c r="BNG52" s="35"/>
      <c r="BNH52" s="35"/>
      <c r="BNI52" s="35"/>
      <c r="BNJ52" s="35"/>
      <c r="BNK52" s="35"/>
      <c r="BNL52" s="35"/>
      <c r="BNM52" s="35"/>
      <c r="BNN52" s="35"/>
      <c r="BNO52" s="35"/>
      <c r="BNP52" s="35"/>
      <c r="BNQ52" s="35"/>
      <c r="BNR52" s="35"/>
      <c r="BNS52" s="35"/>
      <c r="BNT52" s="35"/>
      <c r="BNU52" s="35"/>
      <c r="BNV52" s="35"/>
      <c r="BNW52" s="35"/>
      <c r="BNX52" s="35"/>
      <c r="BNY52" s="35"/>
      <c r="BNZ52" s="35"/>
      <c r="BOA52" s="35"/>
      <c r="BOB52" s="35"/>
      <c r="BOC52" s="35"/>
      <c r="BOD52" s="35"/>
      <c r="BOE52" s="35"/>
      <c r="BOF52" s="35"/>
      <c r="BOG52" s="35"/>
      <c r="BOH52" s="35"/>
      <c r="BOI52" s="35"/>
      <c r="BOJ52" s="35"/>
      <c r="BOK52" s="35"/>
      <c r="BOL52" s="35"/>
      <c r="BOM52" s="35"/>
      <c r="BON52" s="35"/>
      <c r="BOO52" s="35"/>
      <c r="BOP52" s="35"/>
      <c r="BOQ52" s="35"/>
      <c r="BOR52" s="35"/>
      <c r="BOS52" s="35"/>
      <c r="BOT52" s="35"/>
      <c r="BOU52" s="35"/>
      <c r="BOV52" s="35"/>
      <c r="BOW52" s="35"/>
      <c r="BOX52" s="35"/>
      <c r="BOY52" s="35"/>
      <c r="BOZ52" s="35"/>
      <c r="BPA52" s="35"/>
      <c r="BPB52" s="35"/>
      <c r="BPC52" s="35"/>
      <c r="BPD52" s="35"/>
      <c r="BPE52" s="35"/>
      <c r="BPF52" s="35"/>
      <c r="BPG52" s="35"/>
      <c r="BPH52" s="35"/>
      <c r="BPI52" s="35"/>
      <c r="BPJ52" s="35"/>
      <c r="BPK52" s="35"/>
      <c r="BPL52" s="35"/>
      <c r="BPM52" s="35"/>
      <c r="BPN52" s="35"/>
      <c r="BPO52" s="35"/>
      <c r="BPP52" s="35"/>
      <c r="BPQ52" s="35"/>
      <c r="BPR52" s="35"/>
      <c r="BPS52" s="35"/>
      <c r="BPT52" s="35"/>
      <c r="BPU52" s="35"/>
      <c r="BPV52" s="35"/>
      <c r="BPW52" s="35"/>
      <c r="BPX52" s="35"/>
      <c r="BPY52" s="35"/>
      <c r="BPZ52" s="35"/>
      <c r="BQA52" s="35"/>
      <c r="BQB52" s="35"/>
      <c r="BQC52" s="35"/>
      <c r="BQD52" s="35"/>
      <c r="BQE52" s="35"/>
      <c r="BQF52" s="35"/>
      <c r="BQG52" s="35"/>
      <c r="BQH52" s="35"/>
      <c r="BQI52" s="35"/>
      <c r="BQJ52" s="35"/>
      <c r="BQK52" s="35"/>
      <c r="BQL52" s="35"/>
      <c r="BQM52" s="35"/>
      <c r="BQN52" s="35"/>
      <c r="BQO52" s="35"/>
      <c r="BQP52" s="35"/>
      <c r="BQQ52" s="35"/>
      <c r="BQR52" s="35"/>
      <c r="BQS52" s="35"/>
      <c r="BQT52" s="35"/>
      <c r="BQU52" s="35"/>
      <c r="BQV52" s="35"/>
      <c r="BQW52" s="35"/>
      <c r="BQX52" s="35"/>
      <c r="BQY52" s="35"/>
      <c r="BQZ52" s="35"/>
      <c r="BRA52" s="35"/>
      <c r="BRB52" s="35"/>
      <c r="BRC52" s="35"/>
      <c r="BRD52" s="35"/>
      <c r="BRE52" s="35"/>
      <c r="BRF52" s="35"/>
      <c r="BRG52" s="35"/>
      <c r="BRH52" s="35"/>
      <c r="BRI52" s="35"/>
      <c r="BRJ52" s="35"/>
      <c r="BRK52" s="35"/>
      <c r="BRL52" s="35"/>
      <c r="BRM52" s="35"/>
      <c r="BRN52" s="35"/>
      <c r="BRO52" s="35"/>
      <c r="BRP52" s="35"/>
      <c r="BRQ52" s="35"/>
      <c r="BRR52" s="35"/>
      <c r="BRS52" s="35"/>
      <c r="BRT52" s="35"/>
      <c r="BRU52" s="35"/>
      <c r="BRV52" s="35"/>
      <c r="BRW52" s="35"/>
      <c r="BRX52" s="35"/>
      <c r="BRY52" s="35"/>
      <c r="BRZ52" s="35"/>
      <c r="BSA52" s="35"/>
      <c r="BSB52" s="35"/>
      <c r="BSC52" s="35"/>
      <c r="BSD52" s="35"/>
      <c r="BSE52" s="35"/>
      <c r="BSF52" s="35"/>
      <c r="BSG52" s="35"/>
      <c r="BSH52" s="35"/>
      <c r="BSI52" s="35"/>
      <c r="BSJ52" s="35"/>
      <c r="BSK52" s="35"/>
      <c r="BSL52" s="35"/>
      <c r="BSM52" s="35"/>
      <c r="BSN52" s="35"/>
      <c r="BSO52" s="35"/>
      <c r="BSP52" s="35"/>
      <c r="BSQ52" s="35"/>
      <c r="BSR52" s="35"/>
      <c r="BSS52" s="35"/>
      <c r="BST52" s="35"/>
      <c r="BSU52" s="35"/>
      <c r="BSV52" s="35"/>
      <c r="BSW52" s="35"/>
      <c r="BSX52" s="35"/>
      <c r="BSY52" s="35"/>
      <c r="BSZ52" s="35"/>
      <c r="BTA52" s="35"/>
      <c r="BTB52" s="35"/>
      <c r="BTC52" s="35"/>
      <c r="BTD52" s="35"/>
      <c r="BTE52" s="35"/>
      <c r="BTF52" s="35"/>
      <c r="BTG52" s="35"/>
      <c r="BTH52" s="35"/>
      <c r="BTI52" s="35"/>
      <c r="BTJ52" s="35"/>
      <c r="BTK52" s="35"/>
      <c r="BTL52" s="35"/>
      <c r="BTM52" s="35"/>
      <c r="BTN52" s="35"/>
      <c r="BTO52" s="35"/>
      <c r="BTP52" s="35"/>
      <c r="BTQ52" s="35"/>
      <c r="BTR52" s="35"/>
      <c r="BTS52" s="35"/>
      <c r="BTT52" s="35"/>
      <c r="BTU52" s="35"/>
      <c r="BTV52" s="35"/>
      <c r="BTW52" s="35"/>
      <c r="BTX52" s="35"/>
      <c r="BTY52" s="35"/>
      <c r="BTZ52" s="35"/>
      <c r="BUA52" s="35"/>
      <c r="BUB52" s="35"/>
      <c r="BUC52" s="35"/>
      <c r="BUD52" s="35"/>
      <c r="BUE52" s="35"/>
      <c r="BUF52" s="35"/>
      <c r="BUG52" s="35"/>
      <c r="BUH52" s="35"/>
      <c r="BUI52" s="35"/>
      <c r="BUJ52" s="35"/>
      <c r="BUK52" s="35"/>
      <c r="BUL52" s="35"/>
      <c r="BUM52" s="35"/>
      <c r="BUN52" s="35"/>
      <c r="BUO52" s="35"/>
      <c r="BUP52" s="35"/>
      <c r="BUQ52" s="35"/>
      <c r="BUR52" s="35"/>
      <c r="BUS52" s="35"/>
      <c r="BUT52" s="35"/>
      <c r="BUU52" s="35"/>
      <c r="BUV52" s="35"/>
      <c r="BUW52" s="35"/>
      <c r="BUX52" s="35"/>
      <c r="BUY52" s="35"/>
      <c r="BUZ52" s="35"/>
      <c r="BVA52" s="35"/>
      <c r="BVB52" s="35"/>
      <c r="BVC52" s="35"/>
      <c r="BVD52" s="35"/>
      <c r="BVE52" s="35"/>
      <c r="BVF52" s="35"/>
      <c r="BVG52" s="35"/>
      <c r="BVH52" s="35"/>
      <c r="BVI52" s="35"/>
      <c r="BVJ52" s="35"/>
      <c r="BVK52" s="35"/>
      <c r="BVL52" s="35"/>
      <c r="BVM52" s="35"/>
      <c r="BVN52" s="35"/>
      <c r="BVO52" s="35"/>
      <c r="BVP52" s="35"/>
      <c r="BVQ52" s="35"/>
      <c r="BVR52" s="35"/>
      <c r="BVS52" s="35"/>
      <c r="BVT52" s="35"/>
      <c r="BVU52" s="35"/>
      <c r="BVV52" s="35"/>
      <c r="BVW52" s="35"/>
      <c r="BVX52" s="35"/>
      <c r="BVY52" s="35"/>
      <c r="BVZ52" s="35"/>
      <c r="BWA52" s="35"/>
      <c r="BWB52" s="35"/>
      <c r="BWC52" s="35"/>
      <c r="BWD52" s="35"/>
      <c r="BWE52" s="35"/>
      <c r="BWF52" s="35"/>
      <c r="BWG52" s="35"/>
      <c r="BWH52" s="35"/>
      <c r="BWI52" s="35"/>
      <c r="BWJ52" s="35"/>
      <c r="BWK52" s="35"/>
      <c r="BWL52" s="35"/>
      <c r="BWM52" s="35"/>
      <c r="BWN52" s="35"/>
      <c r="BWO52" s="35"/>
      <c r="BWP52" s="35"/>
      <c r="BWQ52" s="35"/>
      <c r="BWR52" s="35"/>
      <c r="BWS52" s="35"/>
      <c r="BWT52" s="35"/>
      <c r="BWU52" s="35"/>
      <c r="BWV52" s="35"/>
      <c r="BWW52" s="35"/>
      <c r="BWX52" s="35"/>
      <c r="BWY52" s="35"/>
      <c r="BWZ52" s="35"/>
      <c r="BXA52" s="35"/>
      <c r="BXB52" s="35"/>
      <c r="BXC52" s="35"/>
      <c r="BXD52" s="35"/>
      <c r="BXE52" s="35"/>
      <c r="BXF52" s="35"/>
      <c r="BXG52" s="35"/>
      <c r="BXH52" s="35"/>
      <c r="BXI52" s="35"/>
      <c r="BXJ52" s="35"/>
      <c r="BXK52" s="35"/>
      <c r="BXL52" s="35"/>
      <c r="BXM52" s="35"/>
      <c r="BXN52" s="35"/>
      <c r="BXO52" s="35"/>
      <c r="BXP52" s="35"/>
      <c r="BXQ52" s="35"/>
      <c r="BXR52" s="35"/>
      <c r="BXS52" s="35"/>
      <c r="BXT52" s="35"/>
      <c r="BXU52" s="35"/>
      <c r="BXV52" s="35"/>
      <c r="BXW52" s="35"/>
      <c r="BXX52" s="35"/>
      <c r="BXY52" s="35"/>
      <c r="BXZ52" s="35"/>
      <c r="BYA52" s="35"/>
      <c r="BYB52" s="35"/>
      <c r="BYC52" s="35"/>
      <c r="BYD52" s="35"/>
      <c r="BYE52" s="35"/>
      <c r="BYF52" s="35"/>
      <c r="BYG52" s="35"/>
      <c r="BYH52" s="35"/>
      <c r="BYI52" s="35"/>
      <c r="BYJ52" s="35"/>
      <c r="BYK52" s="35"/>
      <c r="BYL52" s="35"/>
      <c r="BYM52" s="35"/>
      <c r="BYN52" s="35"/>
      <c r="BYO52" s="35"/>
      <c r="BYP52" s="35"/>
      <c r="BYQ52" s="35"/>
      <c r="BYR52" s="35"/>
      <c r="BYS52" s="35"/>
      <c r="BYT52" s="35"/>
      <c r="BYU52" s="35"/>
      <c r="BYV52" s="35"/>
      <c r="BYW52" s="35"/>
      <c r="BYX52" s="35"/>
      <c r="BYY52" s="35"/>
      <c r="BYZ52" s="35"/>
      <c r="BZA52" s="35"/>
      <c r="BZB52" s="35"/>
      <c r="BZC52" s="35"/>
      <c r="BZD52" s="35"/>
      <c r="BZE52" s="35"/>
      <c r="BZF52" s="35"/>
      <c r="BZG52" s="35"/>
      <c r="BZH52" s="35"/>
      <c r="BZI52" s="35"/>
      <c r="BZJ52" s="35"/>
      <c r="BZK52" s="35"/>
      <c r="BZL52" s="35"/>
      <c r="BZM52" s="35"/>
      <c r="BZN52" s="35"/>
      <c r="BZO52" s="35"/>
      <c r="BZP52" s="35"/>
      <c r="BZQ52" s="35"/>
      <c r="BZR52" s="35"/>
      <c r="BZS52" s="35"/>
      <c r="BZT52" s="35"/>
      <c r="BZU52" s="35"/>
      <c r="BZV52" s="35"/>
      <c r="BZW52" s="35"/>
      <c r="BZX52" s="35"/>
      <c r="BZY52" s="35"/>
      <c r="BZZ52" s="35"/>
      <c r="CAA52" s="35"/>
      <c r="CAB52" s="35"/>
      <c r="CAC52" s="35"/>
      <c r="CAD52" s="35"/>
      <c r="CAE52" s="35"/>
      <c r="CAF52" s="35"/>
      <c r="CAG52" s="35"/>
      <c r="CAH52" s="35"/>
      <c r="CAI52" s="35"/>
      <c r="CAJ52" s="35"/>
      <c r="CAK52" s="35"/>
      <c r="CAL52" s="35"/>
      <c r="CAM52" s="35"/>
      <c r="CAN52" s="35"/>
      <c r="CAO52" s="35"/>
      <c r="CAP52" s="35"/>
      <c r="CAQ52" s="35"/>
      <c r="CAR52" s="35"/>
      <c r="CAS52" s="35"/>
      <c r="CAT52" s="35"/>
      <c r="CAU52" s="35"/>
      <c r="CAV52" s="35"/>
      <c r="CAW52" s="35"/>
      <c r="CAX52" s="35"/>
      <c r="CAY52" s="35"/>
      <c r="CAZ52" s="35"/>
      <c r="CBA52" s="35"/>
      <c r="CBB52" s="35"/>
      <c r="CBC52" s="35"/>
      <c r="CBD52" s="35"/>
      <c r="CBE52" s="35"/>
      <c r="CBF52" s="35"/>
      <c r="CBG52" s="35"/>
      <c r="CBH52" s="35"/>
      <c r="CBI52" s="35"/>
      <c r="CBJ52" s="35"/>
      <c r="CBK52" s="35"/>
      <c r="CBL52" s="35"/>
      <c r="CBM52" s="35"/>
      <c r="CBN52" s="35"/>
      <c r="CBO52" s="35"/>
      <c r="CBP52" s="35"/>
      <c r="CBQ52" s="35"/>
      <c r="CBR52" s="35"/>
      <c r="CBS52" s="35"/>
      <c r="CBT52" s="35"/>
      <c r="CBU52" s="35"/>
      <c r="CBV52" s="35"/>
      <c r="CBW52" s="35"/>
      <c r="CBX52" s="35"/>
      <c r="CBY52" s="35"/>
      <c r="CBZ52" s="35"/>
      <c r="CCA52" s="35"/>
      <c r="CCB52" s="35"/>
      <c r="CCC52" s="35"/>
      <c r="CCD52" s="35"/>
      <c r="CCE52" s="35"/>
      <c r="CCF52" s="35"/>
      <c r="CCG52" s="35"/>
      <c r="CCH52" s="35"/>
      <c r="CCI52" s="35"/>
      <c r="CCJ52" s="35"/>
      <c r="CCK52" s="35"/>
      <c r="CCL52" s="35"/>
      <c r="CCM52" s="35"/>
      <c r="CCN52" s="35"/>
      <c r="CCO52" s="35"/>
      <c r="CCP52" s="35"/>
      <c r="CCQ52" s="35"/>
      <c r="CCR52" s="35"/>
      <c r="CCS52" s="35"/>
      <c r="CCT52" s="35"/>
      <c r="CCU52" s="35"/>
      <c r="CCV52" s="35"/>
      <c r="CCW52" s="35"/>
      <c r="CCX52" s="35"/>
      <c r="CCY52" s="35"/>
      <c r="CCZ52" s="35"/>
      <c r="CDA52" s="35"/>
      <c r="CDB52" s="35"/>
      <c r="CDC52" s="35"/>
      <c r="CDD52" s="35"/>
      <c r="CDE52" s="35"/>
      <c r="CDF52" s="35"/>
      <c r="CDG52" s="35"/>
      <c r="CDH52" s="35"/>
      <c r="CDI52" s="35"/>
      <c r="CDJ52" s="35"/>
      <c r="CDK52" s="35"/>
      <c r="CDL52" s="35"/>
      <c r="CDM52" s="35"/>
      <c r="CDN52" s="35"/>
      <c r="CDO52" s="35"/>
      <c r="CDP52" s="35"/>
      <c r="CDQ52" s="35"/>
      <c r="CDR52" s="35"/>
      <c r="CDS52" s="35"/>
      <c r="CDT52" s="35"/>
      <c r="CDU52" s="35"/>
      <c r="CDV52" s="35"/>
      <c r="CDW52" s="35"/>
      <c r="CDX52" s="35"/>
      <c r="CDY52" s="35"/>
      <c r="CDZ52" s="35"/>
      <c r="CEA52" s="35"/>
      <c r="CEB52" s="35"/>
      <c r="CEC52" s="35"/>
      <c r="CED52" s="35"/>
      <c r="CEE52" s="35"/>
      <c r="CEF52" s="35"/>
      <c r="CEG52" s="35"/>
      <c r="CEH52" s="35"/>
      <c r="CEI52" s="35"/>
      <c r="CEJ52" s="35"/>
      <c r="CEK52" s="35"/>
      <c r="CEL52" s="35"/>
      <c r="CEM52" s="35"/>
      <c r="CEN52" s="35"/>
      <c r="CEO52" s="35"/>
      <c r="CEP52" s="35"/>
      <c r="CEQ52" s="35"/>
      <c r="CER52" s="35"/>
      <c r="CES52" s="35"/>
      <c r="CET52" s="35"/>
      <c r="CEU52" s="35"/>
      <c r="CEV52" s="35"/>
      <c r="CEW52" s="35"/>
      <c r="CEX52" s="35"/>
      <c r="CEY52" s="35"/>
      <c r="CEZ52" s="35"/>
      <c r="CFA52" s="35"/>
      <c r="CFB52" s="35"/>
      <c r="CFC52" s="35"/>
      <c r="CFD52" s="35"/>
      <c r="CFE52" s="35"/>
      <c r="CFF52" s="35"/>
      <c r="CFG52" s="35"/>
      <c r="CFH52" s="35"/>
      <c r="CFI52" s="35"/>
      <c r="CFJ52" s="35"/>
      <c r="CFK52" s="35"/>
      <c r="CFL52" s="35"/>
      <c r="CFM52" s="35"/>
      <c r="CFN52" s="35"/>
      <c r="CFO52" s="35"/>
      <c r="CFP52" s="35"/>
      <c r="CFQ52" s="35"/>
      <c r="CFR52" s="35"/>
      <c r="CFS52" s="35"/>
      <c r="CFT52" s="35"/>
      <c r="CFU52" s="35"/>
      <c r="CFV52" s="35"/>
      <c r="CFW52" s="35"/>
      <c r="CFX52" s="35"/>
      <c r="CFY52" s="35"/>
      <c r="CFZ52" s="35"/>
      <c r="CGA52" s="35"/>
      <c r="CGB52" s="35"/>
      <c r="CGC52" s="35"/>
      <c r="CGD52" s="35"/>
      <c r="CGE52" s="35"/>
      <c r="CGF52" s="35"/>
      <c r="CGG52" s="35"/>
      <c r="CGH52" s="35"/>
      <c r="CGI52" s="35"/>
      <c r="CGJ52" s="35"/>
      <c r="CGK52" s="35"/>
      <c r="CGL52" s="35"/>
      <c r="CGM52" s="35"/>
      <c r="CGN52" s="35"/>
      <c r="CGO52" s="35"/>
      <c r="CGP52" s="35"/>
      <c r="CGQ52" s="35"/>
      <c r="CGR52" s="35"/>
      <c r="CGS52" s="35"/>
      <c r="CGT52" s="35"/>
      <c r="CGU52" s="35"/>
      <c r="CGV52" s="35"/>
      <c r="CGW52" s="35"/>
      <c r="CGX52" s="35"/>
      <c r="CGY52" s="35"/>
      <c r="CGZ52" s="35"/>
      <c r="CHA52" s="35"/>
      <c r="CHB52" s="35"/>
      <c r="CHC52" s="35"/>
      <c r="CHD52" s="35"/>
      <c r="CHE52" s="35"/>
      <c r="CHF52" s="35"/>
      <c r="CHG52" s="35"/>
      <c r="CHH52" s="35"/>
      <c r="CHI52" s="35"/>
      <c r="CHJ52" s="35"/>
      <c r="CHK52" s="35"/>
      <c r="CHL52" s="35"/>
      <c r="CHM52" s="35"/>
      <c r="CHN52" s="35"/>
      <c r="CHO52" s="35"/>
      <c r="CHP52" s="35"/>
      <c r="CHQ52" s="35"/>
      <c r="CHR52" s="35"/>
      <c r="CHS52" s="35"/>
      <c r="CHT52" s="35"/>
      <c r="CHU52" s="35"/>
      <c r="CHV52" s="35"/>
      <c r="CHW52" s="35"/>
      <c r="CHX52" s="35"/>
      <c r="CHY52" s="35"/>
      <c r="CHZ52" s="35"/>
      <c r="CIA52" s="35"/>
      <c r="CIB52" s="35"/>
      <c r="CIC52" s="35"/>
      <c r="CID52" s="35"/>
      <c r="CIE52" s="35"/>
      <c r="CIF52" s="35"/>
      <c r="CIG52" s="35"/>
      <c r="CIH52" s="35"/>
      <c r="CII52" s="35"/>
      <c r="CIJ52" s="35"/>
      <c r="CIK52" s="35"/>
      <c r="CIL52" s="35"/>
      <c r="CIM52" s="35"/>
      <c r="CIN52" s="35"/>
      <c r="CIO52" s="35"/>
      <c r="CIP52" s="35"/>
      <c r="CIQ52" s="35"/>
      <c r="CIR52" s="35"/>
      <c r="CIS52" s="35"/>
      <c r="CIT52" s="35"/>
      <c r="CIU52" s="35"/>
      <c r="CIV52" s="35"/>
      <c r="CIW52" s="35"/>
      <c r="CIX52" s="35"/>
      <c r="CIY52" s="35"/>
      <c r="CIZ52" s="35"/>
      <c r="CJA52" s="35"/>
      <c r="CJB52" s="35"/>
      <c r="CJC52" s="35"/>
      <c r="CJD52" s="35"/>
      <c r="CJE52" s="35"/>
      <c r="CJF52" s="35"/>
      <c r="CJG52" s="35"/>
      <c r="CJH52" s="35"/>
      <c r="CJI52" s="35"/>
      <c r="CJJ52" s="35"/>
      <c r="CJK52" s="35"/>
      <c r="CJL52" s="35"/>
      <c r="CJM52" s="35"/>
      <c r="CJN52" s="35"/>
      <c r="CJO52" s="35"/>
      <c r="CJP52" s="35"/>
      <c r="CJQ52" s="35"/>
      <c r="CJR52" s="35"/>
      <c r="CJS52" s="35"/>
      <c r="CJT52" s="35"/>
      <c r="CJU52" s="35"/>
      <c r="CJV52" s="35"/>
      <c r="CJW52" s="35"/>
      <c r="CJX52" s="35"/>
      <c r="CJY52" s="35"/>
      <c r="CJZ52" s="35"/>
      <c r="CKA52" s="35"/>
      <c r="CKB52" s="35"/>
      <c r="CKC52" s="35"/>
      <c r="CKD52" s="35"/>
      <c r="CKE52" s="35"/>
      <c r="CKF52" s="35"/>
      <c r="CKG52" s="35"/>
      <c r="CKH52" s="35"/>
      <c r="CKI52" s="35"/>
      <c r="CKJ52" s="35"/>
      <c r="CKK52" s="35"/>
      <c r="CKL52" s="35"/>
      <c r="CKM52" s="35"/>
      <c r="CKN52" s="35"/>
      <c r="CKO52" s="35"/>
      <c r="CKP52" s="35"/>
      <c r="CKQ52" s="35"/>
      <c r="CKR52" s="35"/>
      <c r="CKS52" s="35"/>
      <c r="CKT52" s="35"/>
      <c r="CKU52" s="35"/>
      <c r="CKV52" s="35"/>
      <c r="CKW52" s="35"/>
      <c r="CKX52" s="35"/>
      <c r="CKY52" s="35"/>
      <c r="CKZ52" s="35"/>
      <c r="CLA52" s="35"/>
      <c r="CLB52" s="35"/>
      <c r="CLC52" s="35"/>
      <c r="CLD52" s="35"/>
      <c r="CLE52" s="35"/>
      <c r="CLF52" s="35"/>
      <c r="CLG52" s="35"/>
      <c r="CLH52" s="35"/>
      <c r="CLI52" s="35"/>
      <c r="CLJ52" s="35"/>
      <c r="CLK52" s="35"/>
      <c r="CLL52" s="35"/>
      <c r="CLM52" s="35"/>
      <c r="CLN52" s="35"/>
      <c r="CLO52" s="35"/>
      <c r="CLP52" s="35"/>
      <c r="CLQ52" s="35"/>
      <c r="CLR52" s="35"/>
      <c r="CLS52" s="35"/>
      <c r="CLT52" s="35"/>
      <c r="CLU52" s="35"/>
      <c r="CLV52" s="35"/>
      <c r="CLW52" s="35"/>
      <c r="CLX52" s="35"/>
      <c r="CLY52" s="35"/>
      <c r="CLZ52" s="35"/>
      <c r="CMA52" s="35"/>
      <c r="CMB52" s="35"/>
      <c r="CMC52" s="35"/>
      <c r="CMD52" s="35"/>
      <c r="CME52" s="35"/>
      <c r="CMF52" s="35"/>
      <c r="CMG52" s="35"/>
      <c r="CMH52" s="35"/>
      <c r="CMI52" s="35"/>
      <c r="CMJ52" s="35"/>
      <c r="CMK52" s="35"/>
      <c r="CML52" s="35"/>
      <c r="CMM52" s="35"/>
      <c r="CMN52" s="35"/>
      <c r="CMO52" s="35"/>
      <c r="CMP52" s="35"/>
      <c r="CMQ52" s="35"/>
      <c r="CMR52" s="35"/>
      <c r="CMS52" s="35"/>
      <c r="CMT52" s="35"/>
      <c r="CMU52" s="35"/>
      <c r="CMV52" s="35"/>
      <c r="CMW52" s="35"/>
      <c r="CMX52" s="35"/>
      <c r="CMY52" s="35"/>
      <c r="CMZ52" s="35"/>
      <c r="CNA52" s="35"/>
      <c r="CNB52" s="35"/>
      <c r="CNC52" s="35"/>
      <c r="CND52" s="35"/>
      <c r="CNE52" s="35"/>
      <c r="CNF52" s="35"/>
      <c r="CNG52" s="35"/>
      <c r="CNH52" s="35"/>
      <c r="CNI52" s="35"/>
      <c r="CNJ52" s="35"/>
      <c r="CNK52" s="35"/>
      <c r="CNL52" s="35"/>
      <c r="CNM52" s="35"/>
      <c r="CNN52" s="35"/>
      <c r="CNO52" s="35"/>
      <c r="CNP52" s="35"/>
      <c r="CNQ52" s="35"/>
      <c r="CNR52" s="35"/>
      <c r="CNS52" s="35"/>
      <c r="CNT52" s="35"/>
      <c r="CNU52" s="35"/>
      <c r="CNV52" s="35"/>
      <c r="CNW52" s="35"/>
      <c r="CNX52" s="35"/>
      <c r="CNY52" s="35"/>
      <c r="CNZ52" s="35"/>
      <c r="COA52" s="35"/>
      <c r="COB52" s="35"/>
      <c r="COC52" s="35"/>
      <c r="COD52" s="35"/>
      <c r="COE52" s="35"/>
      <c r="COF52" s="35"/>
      <c r="COG52" s="35"/>
      <c r="COH52" s="35"/>
      <c r="COI52" s="35"/>
      <c r="COJ52" s="35"/>
      <c r="COK52" s="35"/>
      <c r="COL52" s="35"/>
      <c r="COM52" s="35"/>
      <c r="CON52" s="35"/>
      <c r="COO52" s="35"/>
      <c r="COP52" s="35"/>
      <c r="COQ52" s="35"/>
      <c r="COR52" s="35"/>
      <c r="COS52" s="35"/>
      <c r="COT52" s="35"/>
      <c r="COU52" s="35"/>
      <c r="COV52" s="35"/>
      <c r="COW52" s="35"/>
      <c r="COX52" s="35"/>
      <c r="COY52" s="35"/>
      <c r="COZ52" s="35"/>
      <c r="CPA52" s="35"/>
      <c r="CPB52" s="35"/>
      <c r="CPC52" s="35"/>
      <c r="CPD52" s="35"/>
      <c r="CPE52" s="35"/>
      <c r="CPF52" s="35"/>
      <c r="CPG52" s="35"/>
      <c r="CPH52" s="35"/>
      <c r="CPI52" s="35"/>
      <c r="CPJ52" s="35"/>
      <c r="CPK52" s="35"/>
      <c r="CPL52" s="35"/>
      <c r="CPM52" s="35"/>
      <c r="CPN52" s="35"/>
      <c r="CPO52" s="35"/>
      <c r="CPP52" s="35"/>
      <c r="CPQ52" s="35"/>
      <c r="CPR52" s="35"/>
      <c r="CPS52" s="35"/>
      <c r="CPT52" s="35"/>
      <c r="CPU52" s="35"/>
      <c r="CPV52" s="35"/>
      <c r="CPW52" s="35"/>
      <c r="CPX52" s="35"/>
      <c r="CPY52" s="35"/>
      <c r="CPZ52" s="35"/>
      <c r="CQA52" s="35"/>
      <c r="CQB52" s="35"/>
      <c r="CQC52" s="35"/>
      <c r="CQD52" s="35"/>
      <c r="CQE52" s="35"/>
      <c r="CQF52" s="35"/>
      <c r="CQG52" s="35"/>
      <c r="CQH52" s="35"/>
      <c r="CQI52" s="35"/>
      <c r="CQJ52" s="35"/>
      <c r="CQK52" s="35"/>
      <c r="CQL52" s="35"/>
      <c r="CQM52" s="35"/>
      <c r="CQN52" s="35"/>
      <c r="CQO52" s="35"/>
      <c r="CQP52" s="35"/>
      <c r="CQQ52" s="35"/>
      <c r="CQR52" s="35"/>
      <c r="CQS52" s="35"/>
      <c r="CQT52" s="35"/>
      <c r="CQU52" s="35"/>
      <c r="CQV52" s="35"/>
      <c r="CQW52" s="35"/>
      <c r="CQX52" s="35"/>
      <c r="CQY52" s="35"/>
      <c r="CQZ52" s="35"/>
      <c r="CRA52" s="35"/>
      <c r="CRB52" s="35"/>
      <c r="CRC52" s="35"/>
      <c r="CRD52" s="35"/>
      <c r="CRE52" s="35"/>
      <c r="CRF52" s="35"/>
      <c r="CRG52" s="35"/>
      <c r="CRH52" s="35"/>
      <c r="CRI52" s="35"/>
      <c r="CRJ52" s="35"/>
      <c r="CRK52" s="35"/>
      <c r="CRL52" s="35"/>
      <c r="CRM52" s="35"/>
      <c r="CRN52" s="35"/>
      <c r="CRO52" s="35"/>
      <c r="CRP52" s="35"/>
      <c r="CRQ52" s="35"/>
      <c r="CRR52" s="35"/>
      <c r="CRS52" s="35"/>
      <c r="CRT52" s="35"/>
      <c r="CRU52" s="35"/>
      <c r="CRV52" s="35"/>
      <c r="CRW52" s="35"/>
      <c r="CRX52" s="35"/>
      <c r="CRY52" s="35"/>
      <c r="CRZ52" s="35"/>
      <c r="CSA52" s="35"/>
      <c r="CSB52" s="35"/>
      <c r="CSC52" s="35"/>
      <c r="CSD52" s="35"/>
      <c r="CSE52" s="35"/>
      <c r="CSF52" s="35"/>
      <c r="CSG52" s="35"/>
      <c r="CSH52" s="35"/>
      <c r="CSI52" s="35"/>
      <c r="CSJ52" s="35"/>
      <c r="CSK52" s="35"/>
      <c r="CSL52" s="35"/>
      <c r="CSM52" s="35"/>
      <c r="CSN52" s="35"/>
      <c r="CSO52" s="35"/>
      <c r="CSP52" s="35"/>
      <c r="CSQ52" s="35"/>
      <c r="CSR52" s="35"/>
      <c r="CSS52" s="35"/>
      <c r="CST52" s="35"/>
      <c r="CSU52" s="35"/>
      <c r="CSV52" s="35"/>
      <c r="CSW52" s="35"/>
      <c r="CSX52" s="35"/>
      <c r="CSY52" s="35"/>
      <c r="CSZ52" s="35"/>
      <c r="CTA52" s="35"/>
      <c r="CTB52" s="35"/>
      <c r="CTC52" s="35"/>
      <c r="CTD52" s="35"/>
      <c r="CTE52" s="35"/>
      <c r="CTF52" s="35"/>
      <c r="CTG52" s="35"/>
      <c r="CTH52" s="35"/>
      <c r="CTI52" s="35"/>
      <c r="CTJ52" s="35"/>
      <c r="CTK52" s="35"/>
      <c r="CTL52" s="35"/>
      <c r="CTM52" s="35"/>
      <c r="CTN52" s="35"/>
      <c r="CTO52" s="35"/>
      <c r="CTP52" s="35"/>
      <c r="CTQ52" s="35"/>
      <c r="CTR52" s="35"/>
      <c r="CTS52" s="35"/>
      <c r="CTT52" s="35"/>
      <c r="CTU52" s="35"/>
      <c r="CTV52" s="35"/>
      <c r="CTW52" s="35"/>
      <c r="CTX52" s="35"/>
      <c r="CTY52" s="35"/>
      <c r="CTZ52" s="35"/>
      <c r="CUA52" s="35"/>
      <c r="CUB52" s="35"/>
      <c r="CUC52" s="35"/>
      <c r="CUD52" s="35"/>
      <c r="CUE52" s="35"/>
      <c r="CUF52" s="35"/>
      <c r="CUG52" s="35"/>
      <c r="CUH52" s="35"/>
      <c r="CUI52" s="35"/>
      <c r="CUJ52" s="35"/>
      <c r="CUK52" s="35"/>
      <c r="CUL52" s="35"/>
      <c r="CUM52" s="35"/>
      <c r="CUN52" s="35"/>
      <c r="CUO52" s="35"/>
      <c r="CUP52" s="35"/>
      <c r="CUQ52" s="35"/>
      <c r="CUR52" s="35"/>
      <c r="CUS52" s="35"/>
      <c r="CUT52" s="35"/>
      <c r="CUU52" s="35"/>
      <c r="CUV52" s="35"/>
      <c r="CUW52" s="35"/>
      <c r="CUX52" s="35"/>
      <c r="CUY52" s="35"/>
      <c r="CUZ52" s="35"/>
      <c r="CVA52" s="35"/>
      <c r="CVB52" s="35"/>
      <c r="CVC52" s="35"/>
      <c r="CVD52" s="35"/>
      <c r="CVE52" s="35"/>
      <c r="CVF52" s="35"/>
      <c r="CVG52" s="35"/>
      <c r="CVH52" s="35"/>
      <c r="CVI52" s="35"/>
      <c r="CVJ52" s="35"/>
      <c r="CVK52" s="35"/>
      <c r="CVL52" s="35"/>
      <c r="CVM52" s="35"/>
      <c r="CVN52" s="35"/>
      <c r="CVO52" s="35"/>
      <c r="CVP52" s="35"/>
      <c r="CVQ52" s="35"/>
      <c r="CVR52" s="35"/>
      <c r="CVS52" s="35"/>
      <c r="CVT52" s="35"/>
      <c r="CVU52" s="35"/>
      <c r="CVV52" s="35"/>
      <c r="CVW52" s="35"/>
      <c r="CVX52" s="35"/>
      <c r="CVY52" s="35"/>
      <c r="CVZ52" s="35"/>
      <c r="CWA52" s="35"/>
      <c r="CWB52" s="35"/>
      <c r="CWC52" s="35"/>
      <c r="CWD52" s="35"/>
      <c r="CWE52" s="35"/>
      <c r="CWF52" s="35"/>
      <c r="CWG52" s="35"/>
      <c r="CWH52" s="35"/>
      <c r="CWI52" s="35"/>
      <c r="CWJ52" s="35"/>
      <c r="CWK52" s="35"/>
      <c r="CWL52" s="35"/>
      <c r="CWM52" s="35"/>
      <c r="CWN52" s="35"/>
      <c r="CWO52" s="35"/>
      <c r="CWP52" s="35"/>
      <c r="CWQ52" s="35"/>
      <c r="CWR52" s="35"/>
      <c r="CWS52" s="35"/>
      <c r="CWT52" s="35"/>
      <c r="CWU52" s="35"/>
      <c r="CWV52" s="35"/>
      <c r="CWW52" s="35"/>
      <c r="CWX52" s="35"/>
      <c r="CWY52" s="35"/>
      <c r="CWZ52" s="35"/>
      <c r="CXA52" s="35"/>
      <c r="CXB52" s="35"/>
      <c r="CXC52" s="35"/>
      <c r="CXD52" s="35"/>
      <c r="CXE52" s="35"/>
      <c r="CXF52" s="35"/>
      <c r="CXG52" s="35"/>
      <c r="CXH52" s="35"/>
      <c r="CXI52" s="35"/>
      <c r="CXJ52" s="35"/>
      <c r="CXK52" s="35"/>
      <c r="CXL52" s="35"/>
      <c r="CXM52" s="35"/>
      <c r="CXN52" s="35"/>
      <c r="CXO52" s="35"/>
      <c r="CXP52" s="35"/>
      <c r="CXQ52" s="35"/>
      <c r="CXR52" s="35"/>
      <c r="CXS52" s="35"/>
      <c r="CXT52" s="35"/>
      <c r="CXU52" s="35"/>
      <c r="CXV52" s="35"/>
      <c r="CXW52" s="35"/>
      <c r="CXX52" s="35"/>
      <c r="CXY52" s="35"/>
      <c r="CXZ52" s="35"/>
      <c r="CYA52" s="35"/>
      <c r="CYB52" s="35"/>
      <c r="CYC52" s="35"/>
      <c r="CYD52" s="35"/>
      <c r="CYE52" s="35"/>
      <c r="CYF52" s="35"/>
      <c r="CYG52" s="35"/>
      <c r="CYH52" s="35"/>
      <c r="CYI52" s="35"/>
      <c r="CYJ52" s="35"/>
      <c r="CYK52" s="35"/>
      <c r="CYL52" s="35"/>
      <c r="CYM52" s="35"/>
      <c r="CYN52" s="35"/>
      <c r="CYO52" s="35"/>
      <c r="CYP52" s="35"/>
      <c r="CYQ52" s="35"/>
      <c r="CYR52" s="35"/>
      <c r="CYS52" s="35"/>
      <c r="CYT52" s="35"/>
      <c r="CYU52" s="35"/>
      <c r="CYV52" s="35"/>
      <c r="CYW52" s="35"/>
      <c r="CYX52" s="35"/>
      <c r="CYY52" s="35"/>
      <c r="CYZ52" s="35"/>
      <c r="CZA52" s="35"/>
      <c r="CZB52" s="35"/>
      <c r="CZC52" s="35"/>
      <c r="CZD52" s="35"/>
      <c r="CZE52" s="35"/>
      <c r="CZF52" s="35"/>
      <c r="CZG52" s="35"/>
      <c r="CZH52" s="35"/>
      <c r="CZI52" s="35"/>
      <c r="CZJ52" s="35"/>
      <c r="CZK52" s="35"/>
      <c r="CZL52" s="35"/>
      <c r="CZM52" s="35"/>
      <c r="CZN52" s="35"/>
      <c r="CZO52" s="35"/>
      <c r="CZP52" s="35"/>
      <c r="CZQ52" s="35"/>
      <c r="CZR52" s="35"/>
      <c r="CZS52" s="35"/>
      <c r="CZT52" s="35"/>
      <c r="CZU52" s="35"/>
      <c r="CZV52" s="35"/>
      <c r="CZW52" s="35"/>
      <c r="CZX52" s="35"/>
      <c r="CZY52" s="35"/>
      <c r="CZZ52" s="35"/>
      <c r="DAA52" s="35"/>
      <c r="DAB52" s="35"/>
      <c r="DAC52" s="35"/>
      <c r="DAD52" s="35"/>
      <c r="DAE52" s="35"/>
      <c r="DAF52" s="35"/>
      <c r="DAG52" s="35"/>
      <c r="DAH52" s="35"/>
      <c r="DAI52" s="35"/>
      <c r="DAJ52" s="35"/>
      <c r="DAK52" s="35"/>
      <c r="DAL52" s="35"/>
      <c r="DAM52" s="35"/>
      <c r="DAN52" s="35"/>
      <c r="DAO52" s="35"/>
      <c r="DAP52" s="35"/>
      <c r="DAQ52" s="35"/>
      <c r="DAR52" s="35"/>
      <c r="DAS52" s="35"/>
      <c r="DAT52" s="35"/>
      <c r="DAU52" s="35"/>
      <c r="DAV52" s="35"/>
      <c r="DAW52" s="35"/>
      <c r="DAX52" s="35"/>
      <c r="DAY52" s="35"/>
      <c r="DAZ52" s="35"/>
      <c r="DBA52" s="35"/>
      <c r="DBB52" s="35"/>
      <c r="DBC52" s="35"/>
      <c r="DBD52" s="35"/>
      <c r="DBE52" s="35"/>
      <c r="DBF52" s="35"/>
      <c r="DBG52" s="35"/>
      <c r="DBH52" s="35"/>
      <c r="DBI52" s="35"/>
      <c r="DBJ52" s="35"/>
      <c r="DBK52" s="35"/>
      <c r="DBL52" s="35"/>
      <c r="DBM52" s="35"/>
      <c r="DBN52" s="35"/>
      <c r="DBO52" s="35"/>
      <c r="DBP52" s="35"/>
      <c r="DBQ52" s="35"/>
      <c r="DBR52" s="35"/>
      <c r="DBS52" s="35"/>
      <c r="DBT52" s="35"/>
      <c r="DBU52" s="35"/>
      <c r="DBV52" s="35"/>
      <c r="DBW52" s="35"/>
      <c r="DBX52" s="35"/>
      <c r="DBY52" s="35"/>
      <c r="DBZ52" s="35"/>
      <c r="DCA52" s="35"/>
      <c r="DCB52" s="35"/>
      <c r="DCC52" s="35"/>
      <c r="DCD52" s="35"/>
      <c r="DCE52" s="35"/>
      <c r="DCF52" s="35"/>
      <c r="DCG52" s="35"/>
      <c r="DCH52" s="35"/>
      <c r="DCI52" s="35"/>
      <c r="DCJ52" s="35"/>
      <c r="DCK52" s="35"/>
      <c r="DCL52" s="35"/>
      <c r="DCM52" s="35"/>
      <c r="DCN52" s="35"/>
      <c r="DCO52" s="35"/>
      <c r="DCP52" s="35"/>
      <c r="DCQ52" s="35"/>
      <c r="DCR52" s="35"/>
      <c r="DCS52" s="35"/>
      <c r="DCT52" s="35"/>
      <c r="DCU52" s="35"/>
      <c r="DCV52" s="35"/>
      <c r="DCW52" s="35"/>
      <c r="DCX52" s="35"/>
      <c r="DCY52" s="35"/>
      <c r="DCZ52" s="35"/>
      <c r="DDA52" s="35"/>
      <c r="DDB52" s="35"/>
      <c r="DDC52" s="35"/>
      <c r="DDD52" s="35"/>
      <c r="DDE52" s="35"/>
      <c r="DDF52" s="35"/>
      <c r="DDG52" s="35"/>
      <c r="DDH52" s="35"/>
      <c r="DDI52" s="35"/>
      <c r="DDJ52" s="35"/>
      <c r="DDK52" s="35"/>
      <c r="DDL52" s="35"/>
      <c r="DDM52" s="35"/>
      <c r="DDN52" s="35"/>
      <c r="DDO52" s="35"/>
      <c r="DDP52" s="35"/>
      <c r="DDQ52" s="35"/>
      <c r="DDR52" s="35"/>
      <c r="DDS52" s="35"/>
      <c r="DDT52" s="35"/>
      <c r="DDU52" s="35"/>
      <c r="DDV52" s="35"/>
      <c r="DDW52" s="35"/>
      <c r="DDX52" s="35"/>
      <c r="DDY52" s="35"/>
      <c r="DDZ52" s="35"/>
      <c r="DEA52" s="35"/>
      <c r="DEB52" s="35"/>
      <c r="DEC52" s="35"/>
      <c r="DED52" s="35"/>
      <c r="DEE52" s="35"/>
      <c r="DEF52" s="35"/>
      <c r="DEG52" s="35"/>
      <c r="DEH52" s="35"/>
      <c r="DEI52" s="35"/>
      <c r="DEJ52" s="35"/>
      <c r="DEK52" s="35"/>
      <c r="DEL52" s="35"/>
      <c r="DEM52" s="35"/>
      <c r="DEN52" s="35"/>
      <c r="DEO52" s="35"/>
      <c r="DEP52" s="35"/>
      <c r="DEQ52" s="35"/>
      <c r="DER52" s="35"/>
      <c r="DES52" s="35"/>
      <c r="DET52" s="35"/>
      <c r="DEU52" s="35"/>
      <c r="DEV52" s="35"/>
      <c r="DEW52" s="35"/>
      <c r="DEX52" s="35"/>
      <c r="DEY52" s="35"/>
      <c r="DEZ52" s="35"/>
      <c r="DFA52" s="35"/>
      <c r="DFB52" s="35"/>
      <c r="DFC52" s="35"/>
      <c r="DFD52" s="35"/>
      <c r="DFE52" s="35"/>
      <c r="DFF52" s="35"/>
      <c r="DFG52" s="35"/>
      <c r="DFH52" s="35"/>
      <c r="DFI52" s="35"/>
      <c r="DFJ52" s="35"/>
      <c r="DFK52" s="35"/>
      <c r="DFL52" s="35"/>
      <c r="DFM52" s="35"/>
      <c r="DFN52" s="35"/>
      <c r="DFO52" s="35"/>
      <c r="DFP52" s="35"/>
      <c r="DFQ52" s="35"/>
      <c r="DFR52" s="35"/>
      <c r="DFS52" s="35"/>
      <c r="DFT52" s="35"/>
      <c r="DFU52" s="35"/>
      <c r="DFV52" s="35"/>
      <c r="DFW52" s="35"/>
      <c r="DFX52" s="35"/>
      <c r="DFY52" s="35"/>
      <c r="DFZ52" s="35"/>
      <c r="DGA52" s="35"/>
      <c r="DGB52" s="35"/>
      <c r="DGC52" s="35"/>
      <c r="DGD52" s="35"/>
      <c r="DGE52" s="35"/>
      <c r="DGF52" s="35"/>
      <c r="DGG52" s="35"/>
      <c r="DGH52" s="35"/>
      <c r="DGI52" s="35"/>
      <c r="DGJ52" s="35"/>
      <c r="DGK52" s="35"/>
      <c r="DGL52" s="35"/>
      <c r="DGM52" s="35"/>
      <c r="DGN52" s="35"/>
      <c r="DGO52" s="35"/>
      <c r="DGP52" s="35"/>
      <c r="DGQ52" s="35"/>
      <c r="DGR52" s="35"/>
      <c r="DGS52" s="35"/>
      <c r="DGT52" s="35"/>
      <c r="DGU52" s="35"/>
      <c r="DGV52" s="35"/>
      <c r="DGW52" s="35"/>
      <c r="DGX52" s="35"/>
      <c r="DGY52" s="35"/>
      <c r="DGZ52" s="35"/>
      <c r="DHA52" s="35"/>
      <c r="DHB52" s="35"/>
      <c r="DHC52" s="35"/>
      <c r="DHD52" s="35"/>
      <c r="DHE52" s="35"/>
      <c r="DHF52" s="35"/>
      <c r="DHG52" s="35"/>
      <c r="DHH52" s="35"/>
      <c r="DHI52" s="35"/>
      <c r="DHJ52" s="35"/>
      <c r="DHK52" s="35"/>
      <c r="DHL52" s="35"/>
      <c r="DHM52" s="35"/>
      <c r="DHN52" s="35"/>
      <c r="DHO52" s="35"/>
      <c r="DHP52" s="35"/>
      <c r="DHQ52" s="35"/>
      <c r="DHR52" s="35"/>
      <c r="DHS52" s="35"/>
      <c r="DHT52" s="35"/>
      <c r="DHU52" s="35"/>
      <c r="DHV52" s="35"/>
      <c r="DHW52" s="35"/>
      <c r="DHX52" s="35"/>
      <c r="DHY52" s="35"/>
      <c r="DHZ52" s="35"/>
      <c r="DIA52" s="35"/>
      <c r="DIB52" s="35"/>
      <c r="DIC52" s="35"/>
      <c r="DID52" s="35"/>
      <c r="DIE52" s="35"/>
      <c r="DIF52" s="35"/>
      <c r="DIG52" s="35"/>
      <c r="DIH52" s="35"/>
      <c r="DII52" s="35"/>
      <c r="DIJ52" s="35"/>
      <c r="DIK52" s="35"/>
      <c r="DIL52" s="35"/>
      <c r="DIM52" s="35"/>
      <c r="DIN52" s="35"/>
      <c r="DIO52" s="35"/>
      <c r="DIP52" s="35"/>
      <c r="DIQ52" s="35"/>
      <c r="DIR52" s="35"/>
      <c r="DIS52" s="35"/>
      <c r="DIT52" s="35"/>
      <c r="DIU52" s="35"/>
      <c r="DIV52" s="35"/>
      <c r="DIW52" s="35"/>
      <c r="DIX52" s="35"/>
      <c r="DIY52" s="35"/>
      <c r="DIZ52" s="35"/>
      <c r="DJA52" s="35"/>
      <c r="DJB52" s="35"/>
      <c r="DJC52" s="35"/>
      <c r="DJD52" s="35"/>
      <c r="DJE52" s="35"/>
      <c r="DJF52" s="35"/>
      <c r="DJG52" s="35"/>
      <c r="DJH52" s="35"/>
      <c r="DJI52" s="35"/>
      <c r="DJJ52" s="35"/>
      <c r="DJK52" s="35"/>
      <c r="DJL52" s="35"/>
      <c r="DJM52" s="35"/>
      <c r="DJN52" s="35"/>
      <c r="DJO52" s="35"/>
      <c r="DJP52" s="35"/>
      <c r="DJQ52" s="35"/>
      <c r="DJR52" s="35"/>
      <c r="DJS52" s="35"/>
      <c r="DJT52" s="35"/>
      <c r="DJU52" s="35"/>
      <c r="DJV52" s="35"/>
      <c r="DJW52" s="35"/>
      <c r="DJX52" s="35"/>
      <c r="DJY52" s="35"/>
      <c r="DJZ52" s="35"/>
      <c r="DKA52" s="35"/>
      <c r="DKB52" s="35"/>
      <c r="DKC52" s="35"/>
      <c r="DKD52" s="35"/>
      <c r="DKE52" s="35"/>
      <c r="DKF52" s="35"/>
      <c r="DKG52" s="35"/>
      <c r="DKH52" s="35"/>
      <c r="DKI52" s="35"/>
      <c r="DKJ52" s="35"/>
      <c r="DKK52" s="35"/>
      <c r="DKL52" s="35"/>
      <c r="DKM52" s="35"/>
      <c r="DKN52" s="35"/>
      <c r="DKO52" s="35"/>
      <c r="DKP52" s="35"/>
      <c r="DKQ52" s="35"/>
      <c r="DKR52" s="35"/>
      <c r="DKS52" s="35"/>
      <c r="DKT52" s="35"/>
      <c r="DKU52" s="35"/>
      <c r="DKV52" s="35"/>
      <c r="DKW52" s="35"/>
      <c r="DKX52" s="35"/>
      <c r="DKY52" s="35"/>
      <c r="DKZ52" s="35"/>
      <c r="DLA52" s="35"/>
      <c r="DLB52" s="35"/>
      <c r="DLC52" s="35"/>
      <c r="DLD52" s="35"/>
      <c r="DLE52" s="35"/>
      <c r="DLF52" s="35"/>
      <c r="DLG52" s="35"/>
      <c r="DLH52" s="35"/>
      <c r="DLI52" s="35"/>
      <c r="DLJ52" s="35"/>
      <c r="DLK52" s="35"/>
      <c r="DLL52" s="35"/>
      <c r="DLM52" s="35"/>
      <c r="DLN52" s="35"/>
      <c r="DLO52" s="35"/>
      <c r="DLP52" s="35"/>
      <c r="DLQ52" s="35"/>
      <c r="DLR52" s="35"/>
      <c r="DLS52" s="35"/>
      <c r="DLT52" s="35"/>
      <c r="DLU52" s="35"/>
      <c r="DLV52" s="35"/>
      <c r="DLW52" s="35"/>
      <c r="DLX52" s="35"/>
      <c r="DLY52" s="35"/>
      <c r="DLZ52" s="35"/>
      <c r="DMA52" s="35"/>
      <c r="DMB52" s="35"/>
      <c r="DMC52" s="35"/>
      <c r="DMD52" s="35"/>
      <c r="DME52" s="35"/>
      <c r="DMF52" s="35"/>
      <c r="DMG52" s="35"/>
      <c r="DMH52" s="35"/>
      <c r="DMI52" s="35"/>
      <c r="DMJ52" s="35"/>
      <c r="DMK52" s="35"/>
      <c r="DML52" s="35"/>
      <c r="DMM52" s="35"/>
      <c r="DMN52" s="35"/>
      <c r="DMO52" s="35"/>
      <c r="DMP52" s="35"/>
      <c r="DMQ52" s="35"/>
      <c r="DMR52" s="35"/>
      <c r="DMS52" s="35"/>
      <c r="DMT52" s="35"/>
      <c r="DMU52" s="35"/>
      <c r="DMV52" s="35"/>
      <c r="DMW52" s="35"/>
      <c r="DMX52" s="35"/>
      <c r="DMY52" s="35"/>
      <c r="DMZ52" s="35"/>
      <c r="DNA52" s="35"/>
      <c r="DNB52" s="35"/>
      <c r="DNC52" s="35"/>
      <c r="DND52" s="35"/>
      <c r="DNE52" s="35"/>
      <c r="DNF52" s="35"/>
      <c r="DNG52" s="35"/>
      <c r="DNH52" s="35"/>
      <c r="DNI52" s="35"/>
      <c r="DNJ52" s="35"/>
      <c r="DNK52" s="35"/>
      <c r="DNL52" s="35"/>
      <c r="DNM52" s="35"/>
      <c r="DNN52" s="35"/>
      <c r="DNO52" s="35"/>
      <c r="DNP52" s="35"/>
      <c r="DNQ52" s="35"/>
      <c r="DNR52" s="35"/>
      <c r="DNS52" s="35"/>
      <c r="DNT52" s="35"/>
      <c r="DNU52" s="35"/>
      <c r="DNV52" s="35"/>
      <c r="DNW52" s="35"/>
      <c r="DNX52" s="35"/>
      <c r="DNY52" s="35"/>
      <c r="DNZ52" s="35"/>
      <c r="DOA52" s="35"/>
      <c r="DOB52" s="35"/>
      <c r="DOC52" s="35"/>
      <c r="DOD52" s="35"/>
      <c r="DOE52" s="35"/>
      <c r="DOF52" s="35"/>
      <c r="DOG52" s="35"/>
      <c r="DOH52" s="35"/>
      <c r="DOI52" s="35"/>
      <c r="DOJ52" s="35"/>
      <c r="DOK52" s="35"/>
      <c r="DOL52" s="35"/>
      <c r="DOM52" s="35"/>
      <c r="DON52" s="35"/>
      <c r="DOO52" s="35"/>
      <c r="DOP52" s="35"/>
      <c r="DOQ52" s="35"/>
      <c r="DOR52" s="35"/>
      <c r="DOS52" s="35"/>
      <c r="DOT52" s="35"/>
      <c r="DOU52" s="35"/>
      <c r="DOV52" s="35"/>
      <c r="DOW52" s="35"/>
      <c r="DOX52" s="35"/>
      <c r="DOY52" s="35"/>
      <c r="DOZ52" s="35"/>
      <c r="DPA52" s="35"/>
      <c r="DPB52" s="35"/>
      <c r="DPC52" s="35"/>
      <c r="DPD52" s="35"/>
      <c r="DPE52" s="35"/>
      <c r="DPF52" s="35"/>
      <c r="DPG52" s="35"/>
      <c r="DPH52" s="35"/>
      <c r="DPI52" s="35"/>
      <c r="DPJ52" s="35"/>
      <c r="DPK52" s="35"/>
      <c r="DPL52" s="35"/>
      <c r="DPM52" s="35"/>
      <c r="DPN52" s="35"/>
      <c r="DPO52" s="35"/>
      <c r="DPP52" s="35"/>
      <c r="DPQ52" s="35"/>
      <c r="DPR52" s="35"/>
      <c r="DPS52" s="35"/>
      <c r="DPT52" s="35"/>
      <c r="DPU52" s="35"/>
      <c r="DPV52" s="35"/>
      <c r="DPW52" s="35"/>
      <c r="DPX52" s="35"/>
      <c r="DPY52" s="35"/>
      <c r="DPZ52" s="35"/>
      <c r="DQA52" s="35"/>
      <c r="DQB52" s="35"/>
      <c r="DQC52" s="35"/>
      <c r="DQD52" s="35"/>
      <c r="DQE52" s="35"/>
      <c r="DQF52" s="35"/>
      <c r="DQG52" s="35"/>
      <c r="DQH52" s="35"/>
      <c r="DQI52" s="35"/>
      <c r="DQJ52" s="35"/>
      <c r="DQK52" s="35"/>
      <c r="DQL52" s="35"/>
      <c r="DQM52" s="35"/>
      <c r="DQN52" s="35"/>
      <c r="DQO52" s="35"/>
      <c r="DQP52" s="35"/>
      <c r="DQQ52" s="35"/>
      <c r="DQR52" s="35"/>
      <c r="DQS52" s="35"/>
      <c r="DQT52" s="35"/>
      <c r="DQU52" s="35"/>
      <c r="DQV52" s="35"/>
      <c r="DQW52" s="35"/>
      <c r="DQX52" s="35"/>
      <c r="DQY52" s="35"/>
      <c r="DQZ52" s="35"/>
      <c r="DRA52" s="35"/>
      <c r="DRB52" s="35"/>
      <c r="DRC52" s="35"/>
      <c r="DRD52" s="35"/>
      <c r="DRE52" s="35"/>
      <c r="DRF52" s="35"/>
      <c r="DRG52" s="35"/>
      <c r="DRH52" s="35"/>
      <c r="DRI52" s="35"/>
      <c r="DRJ52" s="35"/>
      <c r="DRK52" s="35"/>
      <c r="DRL52" s="35"/>
      <c r="DRM52" s="35"/>
      <c r="DRN52" s="35"/>
      <c r="DRO52" s="35"/>
      <c r="DRP52" s="35"/>
      <c r="DRQ52" s="35"/>
      <c r="DRR52" s="35"/>
      <c r="DRS52" s="35"/>
      <c r="DRT52" s="35"/>
      <c r="DRU52" s="35"/>
      <c r="DRV52" s="35"/>
      <c r="DRW52" s="35"/>
      <c r="DRX52" s="35"/>
      <c r="DRY52" s="35"/>
      <c r="DRZ52" s="35"/>
      <c r="DSA52" s="35"/>
      <c r="DSB52" s="35"/>
      <c r="DSC52" s="35"/>
      <c r="DSD52" s="35"/>
      <c r="DSE52" s="35"/>
      <c r="DSF52" s="35"/>
      <c r="DSG52" s="35"/>
      <c r="DSH52" s="35"/>
      <c r="DSI52" s="35"/>
      <c r="DSJ52" s="35"/>
      <c r="DSK52" s="35"/>
      <c r="DSL52" s="35"/>
      <c r="DSM52" s="35"/>
      <c r="DSN52" s="35"/>
      <c r="DSO52" s="35"/>
      <c r="DSP52" s="35"/>
      <c r="DSQ52" s="35"/>
      <c r="DSR52" s="35"/>
      <c r="DSS52" s="35"/>
      <c r="DST52" s="35"/>
      <c r="DSU52" s="35"/>
      <c r="DSV52" s="35"/>
      <c r="DSW52" s="35"/>
      <c r="DSX52" s="35"/>
      <c r="DSY52" s="35"/>
      <c r="DSZ52" s="35"/>
      <c r="DTA52" s="35"/>
      <c r="DTB52" s="35"/>
      <c r="DTC52" s="35"/>
      <c r="DTD52" s="35"/>
      <c r="DTE52" s="35"/>
      <c r="DTF52" s="35"/>
      <c r="DTG52" s="35"/>
      <c r="DTH52" s="35"/>
      <c r="DTI52" s="35"/>
      <c r="DTJ52" s="35"/>
      <c r="DTK52" s="35"/>
      <c r="DTL52" s="35"/>
      <c r="DTM52" s="35"/>
      <c r="DTN52" s="35"/>
      <c r="DTO52" s="35"/>
      <c r="DTP52" s="35"/>
      <c r="DTQ52" s="35"/>
      <c r="DTR52" s="35"/>
      <c r="DTS52" s="35"/>
      <c r="DTT52" s="35"/>
      <c r="DTU52" s="35"/>
      <c r="DTV52" s="35"/>
      <c r="DTW52" s="35"/>
      <c r="DTX52" s="35"/>
      <c r="DTY52" s="35"/>
      <c r="DTZ52" s="35"/>
      <c r="DUA52" s="35"/>
      <c r="DUB52" s="35"/>
      <c r="DUC52" s="35"/>
      <c r="DUD52" s="35"/>
      <c r="DUE52" s="35"/>
      <c r="DUF52" s="35"/>
      <c r="DUG52" s="35"/>
      <c r="DUH52" s="35"/>
      <c r="DUI52" s="35"/>
      <c r="DUJ52" s="35"/>
      <c r="DUK52" s="35"/>
      <c r="DUL52" s="35"/>
      <c r="DUM52" s="35"/>
      <c r="DUN52" s="35"/>
      <c r="DUO52" s="35"/>
      <c r="DUP52" s="35"/>
      <c r="DUQ52" s="35"/>
      <c r="DUR52" s="35"/>
      <c r="DUS52" s="35"/>
      <c r="DUT52" s="35"/>
      <c r="DUU52" s="35"/>
      <c r="DUV52" s="35"/>
      <c r="DUW52" s="35"/>
      <c r="DUX52" s="35"/>
      <c r="DUY52" s="35"/>
      <c r="DUZ52" s="35"/>
      <c r="DVA52" s="35"/>
      <c r="DVB52" s="35"/>
      <c r="DVC52" s="35"/>
      <c r="DVD52" s="35"/>
      <c r="DVE52" s="35"/>
      <c r="DVF52" s="35"/>
      <c r="DVG52" s="35"/>
      <c r="DVH52" s="35"/>
      <c r="DVI52" s="35"/>
      <c r="DVJ52" s="35"/>
      <c r="DVK52" s="35"/>
      <c r="DVL52" s="35"/>
      <c r="DVM52" s="35"/>
      <c r="DVN52" s="35"/>
      <c r="DVO52" s="35"/>
      <c r="DVP52" s="35"/>
      <c r="DVQ52" s="35"/>
      <c r="DVR52" s="35"/>
      <c r="DVS52" s="35"/>
      <c r="DVT52" s="35"/>
      <c r="DVU52" s="35"/>
      <c r="DVV52" s="35"/>
      <c r="DVW52" s="35"/>
      <c r="DVX52" s="35"/>
      <c r="DVY52" s="35"/>
      <c r="DVZ52" s="35"/>
      <c r="DWA52" s="35"/>
      <c r="DWB52" s="35"/>
      <c r="DWC52" s="35"/>
      <c r="DWD52" s="35"/>
      <c r="DWE52" s="35"/>
      <c r="DWF52" s="35"/>
      <c r="DWG52" s="35"/>
      <c r="DWH52" s="35"/>
      <c r="DWI52" s="35"/>
      <c r="DWJ52" s="35"/>
      <c r="DWK52" s="35"/>
      <c r="DWL52" s="35"/>
      <c r="DWM52" s="35"/>
      <c r="DWN52" s="35"/>
      <c r="DWO52" s="35"/>
      <c r="DWP52" s="35"/>
      <c r="DWQ52" s="35"/>
      <c r="DWR52" s="35"/>
      <c r="DWS52" s="35"/>
      <c r="DWT52" s="35"/>
      <c r="DWU52" s="35"/>
      <c r="DWV52" s="35"/>
      <c r="DWW52" s="35"/>
      <c r="DWX52" s="35"/>
      <c r="DWY52" s="35"/>
      <c r="DWZ52" s="35"/>
      <c r="DXA52" s="35"/>
      <c r="DXB52" s="35"/>
      <c r="DXC52" s="35"/>
      <c r="DXD52" s="35"/>
      <c r="DXE52" s="35"/>
      <c r="DXF52" s="35"/>
      <c r="DXG52" s="35"/>
      <c r="DXH52" s="35"/>
      <c r="DXI52" s="35"/>
      <c r="DXJ52" s="35"/>
      <c r="DXK52" s="35"/>
      <c r="DXL52" s="35"/>
      <c r="DXM52" s="35"/>
      <c r="DXN52" s="35"/>
      <c r="DXO52" s="35"/>
      <c r="DXP52" s="35"/>
      <c r="DXQ52" s="35"/>
      <c r="DXR52" s="35"/>
      <c r="DXS52" s="35"/>
      <c r="DXT52" s="35"/>
      <c r="DXU52" s="35"/>
      <c r="DXV52" s="35"/>
      <c r="DXW52" s="35"/>
      <c r="DXX52" s="35"/>
      <c r="DXY52" s="35"/>
      <c r="DXZ52" s="35"/>
      <c r="DYA52" s="35"/>
      <c r="DYB52" s="35"/>
      <c r="DYC52" s="35"/>
      <c r="DYD52" s="35"/>
      <c r="DYE52" s="35"/>
      <c r="DYF52" s="35"/>
      <c r="DYG52" s="35"/>
      <c r="DYH52" s="35"/>
      <c r="DYI52" s="35"/>
      <c r="DYJ52" s="35"/>
      <c r="DYK52" s="35"/>
      <c r="DYL52" s="35"/>
      <c r="DYM52" s="35"/>
      <c r="DYN52" s="35"/>
      <c r="DYO52" s="35"/>
      <c r="DYP52" s="35"/>
      <c r="DYQ52" s="35"/>
      <c r="DYR52" s="35"/>
      <c r="DYS52" s="35"/>
      <c r="DYT52" s="35"/>
      <c r="DYU52" s="35"/>
      <c r="DYV52" s="35"/>
      <c r="DYW52" s="35"/>
      <c r="DYX52" s="35"/>
      <c r="DYY52" s="35"/>
      <c r="DYZ52" s="35"/>
      <c r="DZA52" s="35"/>
      <c r="DZB52" s="35"/>
      <c r="DZC52" s="35"/>
      <c r="DZD52" s="35"/>
      <c r="DZE52" s="35"/>
      <c r="DZF52" s="35"/>
      <c r="DZG52" s="35"/>
      <c r="DZH52" s="35"/>
      <c r="DZI52" s="35"/>
      <c r="DZJ52" s="35"/>
      <c r="DZK52" s="35"/>
      <c r="DZL52" s="35"/>
      <c r="DZM52" s="35"/>
      <c r="DZN52" s="35"/>
      <c r="DZO52" s="35"/>
      <c r="DZP52" s="35"/>
      <c r="DZQ52" s="35"/>
      <c r="DZR52" s="35"/>
      <c r="DZS52" s="35"/>
      <c r="DZT52" s="35"/>
      <c r="DZU52" s="35"/>
      <c r="DZV52" s="35"/>
      <c r="DZW52" s="35"/>
      <c r="DZX52" s="35"/>
      <c r="DZY52" s="35"/>
      <c r="DZZ52" s="35"/>
      <c r="EAA52" s="35"/>
      <c r="EAB52" s="35"/>
      <c r="EAC52" s="35"/>
      <c r="EAD52" s="35"/>
      <c r="EAE52" s="35"/>
      <c r="EAF52" s="35"/>
      <c r="EAG52" s="35"/>
      <c r="EAH52" s="35"/>
      <c r="EAI52" s="35"/>
      <c r="EAJ52" s="35"/>
      <c r="EAK52" s="35"/>
      <c r="EAL52" s="35"/>
      <c r="EAM52" s="35"/>
      <c r="EAN52" s="35"/>
      <c r="EAO52" s="35"/>
      <c r="EAP52" s="35"/>
      <c r="EAQ52" s="35"/>
      <c r="EAR52" s="35"/>
      <c r="EAS52" s="35"/>
      <c r="EAT52" s="35"/>
      <c r="EAU52" s="35"/>
      <c r="EAV52" s="35"/>
      <c r="EAW52" s="35"/>
      <c r="EAX52" s="35"/>
      <c r="EAY52" s="35"/>
      <c r="EAZ52" s="35"/>
      <c r="EBA52" s="35"/>
      <c r="EBB52" s="35"/>
      <c r="EBC52" s="35"/>
      <c r="EBD52" s="35"/>
      <c r="EBE52" s="35"/>
      <c r="EBF52" s="35"/>
      <c r="EBG52" s="35"/>
      <c r="EBH52" s="35"/>
      <c r="EBI52" s="35"/>
      <c r="EBJ52" s="35"/>
      <c r="EBK52" s="35"/>
      <c r="EBL52" s="35"/>
      <c r="EBM52" s="35"/>
      <c r="EBN52" s="35"/>
      <c r="EBO52" s="35"/>
      <c r="EBP52" s="35"/>
      <c r="EBQ52" s="35"/>
      <c r="EBR52" s="35"/>
      <c r="EBS52" s="35"/>
      <c r="EBT52" s="35"/>
      <c r="EBU52" s="35"/>
      <c r="EBV52" s="35"/>
      <c r="EBW52" s="35"/>
      <c r="EBX52" s="35"/>
      <c r="EBY52" s="35"/>
      <c r="EBZ52" s="35"/>
      <c r="ECA52" s="35"/>
      <c r="ECB52" s="35"/>
      <c r="ECC52" s="35"/>
      <c r="ECD52" s="35"/>
      <c r="ECE52" s="35"/>
      <c r="ECF52" s="35"/>
      <c r="ECG52" s="35"/>
      <c r="ECH52" s="35"/>
      <c r="ECI52" s="35"/>
      <c r="ECJ52" s="35"/>
      <c r="ECK52" s="35"/>
      <c r="ECL52" s="35"/>
      <c r="ECM52" s="35"/>
      <c r="ECN52" s="35"/>
      <c r="ECO52" s="35"/>
      <c r="ECP52" s="35"/>
      <c r="ECQ52" s="35"/>
      <c r="ECR52" s="35"/>
      <c r="ECS52" s="35"/>
      <c r="ECT52" s="35"/>
      <c r="ECU52" s="35"/>
      <c r="ECV52" s="35"/>
      <c r="ECW52" s="35"/>
      <c r="ECX52" s="35"/>
      <c r="ECY52" s="35"/>
      <c r="ECZ52" s="35"/>
      <c r="EDA52" s="35"/>
      <c r="EDB52" s="35"/>
      <c r="EDC52" s="35"/>
      <c r="EDD52" s="35"/>
      <c r="EDE52" s="35"/>
      <c r="EDF52" s="35"/>
      <c r="EDG52" s="35"/>
      <c r="EDH52" s="35"/>
      <c r="EDI52" s="35"/>
      <c r="EDJ52" s="35"/>
      <c r="EDK52" s="35"/>
      <c r="EDL52" s="35"/>
      <c r="EDM52" s="35"/>
      <c r="EDN52" s="35"/>
      <c r="EDO52" s="35"/>
      <c r="EDP52" s="35"/>
      <c r="EDQ52" s="35"/>
      <c r="EDR52" s="35"/>
      <c r="EDS52" s="35"/>
      <c r="EDT52" s="35"/>
      <c r="EDU52" s="35"/>
      <c r="EDV52" s="35"/>
      <c r="EDW52" s="35"/>
      <c r="EDX52" s="35"/>
      <c r="EDY52" s="35"/>
      <c r="EDZ52" s="35"/>
      <c r="EEA52" s="35"/>
      <c r="EEB52" s="35"/>
      <c r="EEC52" s="35"/>
      <c r="EED52" s="35"/>
      <c r="EEE52" s="35"/>
      <c r="EEF52" s="35"/>
      <c r="EEG52" s="35"/>
      <c r="EEH52" s="35"/>
      <c r="EEI52" s="35"/>
      <c r="EEJ52" s="35"/>
      <c r="EEK52" s="35"/>
      <c r="EEL52" s="35"/>
      <c r="EEM52" s="35"/>
      <c r="EEN52" s="35"/>
      <c r="EEO52" s="35"/>
      <c r="EEP52" s="35"/>
      <c r="EEQ52" s="35"/>
      <c r="EER52" s="35"/>
      <c r="EES52" s="35"/>
      <c r="EET52" s="35"/>
      <c r="EEU52" s="35"/>
      <c r="EEV52" s="35"/>
      <c r="EEW52" s="35"/>
      <c r="EEX52" s="35"/>
      <c r="EEY52" s="35"/>
      <c r="EEZ52" s="35"/>
      <c r="EFA52" s="35"/>
      <c r="EFB52" s="35"/>
      <c r="EFC52" s="35"/>
      <c r="EFD52" s="35"/>
      <c r="EFE52" s="35"/>
      <c r="EFF52" s="35"/>
      <c r="EFG52" s="35"/>
      <c r="EFH52" s="35"/>
      <c r="EFI52" s="35"/>
      <c r="EFJ52" s="35"/>
      <c r="EFK52" s="35"/>
      <c r="EFL52" s="35"/>
      <c r="EFM52" s="35"/>
      <c r="EFN52" s="35"/>
      <c r="EFO52" s="35"/>
      <c r="EFP52" s="35"/>
      <c r="EFQ52" s="35"/>
      <c r="EFR52" s="35"/>
      <c r="EFS52" s="35"/>
      <c r="EFT52" s="35"/>
      <c r="EFU52" s="35"/>
      <c r="EFV52" s="35"/>
      <c r="EFW52" s="35"/>
      <c r="EFX52" s="35"/>
      <c r="EFY52" s="35"/>
      <c r="EFZ52" s="35"/>
      <c r="EGA52" s="35"/>
      <c r="EGB52" s="35"/>
      <c r="EGC52" s="35"/>
      <c r="EGD52" s="35"/>
      <c r="EGE52" s="35"/>
      <c r="EGF52" s="35"/>
      <c r="EGG52" s="35"/>
      <c r="EGH52" s="35"/>
      <c r="EGI52" s="35"/>
      <c r="EGJ52" s="35"/>
      <c r="EGK52" s="35"/>
      <c r="EGL52" s="35"/>
      <c r="EGM52" s="35"/>
      <c r="EGN52" s="35"/>
      <c r="EGO52" s="35"/>
      <c r="EGP52" s="35"/>
      <c r="EGQ52" s="35"/>
      <c r="EGR52" s="35"/>
      <c r="EGS52" s="35"/>
      <c r="EGT52" s="35"/>
      <c r="EGU52" s="35"/>
      <c r="EGV52" s="35"/>
      <c r="EGW52" s="35"/>
      <c r="EGX52" s="35"/>
      <c r="EGY52" s="35"/>
      <c r="EGZ52" s="35"/>
      <c r="EHA52" s="35"/>
      <c r="EHB52" s="35"/>
      <c r="EHC52" s="35"/>
      <c r="EHD52" s="35"/>
      <c r="EHE52" s="35"/>
      <c r="EHF52" s="35"/>
      <c r="EHG52" s="35"/>
      <c r="EHH52" s="35"/>
      <c r="EHI52" s="35"/>
      <c r="EHJ52" s="35"/>
      <c r="EHK52" s="35"/>
      <c r="EHL52" s="35"/>
      <c r="EHM52" s="35"/>
      <c r="EHN52" s="35"/>
      <c r="EHO52" s="35"/>
      <c r="EHP52" s="35"/>
      <c r="EHQ52" s="35"/>
      <c r="EHR52" s="35"/>
      <c r="EHS52" s="35"/>
      <c r="EHT52" s="35"/>
      <c r="EHU52" s="35"/>
      <c r="EHV52" s="35"/>
      <c r="EHW52" s="35"/>
      <c r="EHX52" s="35"/>
      <c r="EHY52" s="35"/>
      <c r="EHZ52" s="35"/>
      <c r="EIA52" s="35"/>
      <c r="EIB52" s="35"/>
      <c r="EIC52" s="35"/>
      <c r="EID52" s="35"/>
      <c r="EIE52" s="35"/>
      <c r="EIF52" s="35"/>
      <c r="EIG52" s="35"/>
      <c r="EIH52" s="35"/>
      <c r="EII52" s="35"/>
      <c r="EIJ52" s="35"/>
      <c r="EIK52" s="35"/>
      <c r="EIL52" s="35"/>
      <c r="EIM52" s="35"/>
      <c r="EIN52" s="35"/>
      <c r="EIO52" s="35"/>
      <c r="EIP52" s="35"/>
      <c r="EIQ52" s="35"/>
      <c r="EIR52" s="35"/>
      <c r="EIS52" s="35"/>
      <c r="EIT52" s="35"/>
      <c r="EIU52" s="35"/>
      <c r="EIV52" s="35"/>
      <c r="EIW52" s="35"/>
      <c r="EIX52" s="35"/>
      <c r="EIY52" s="35"/>
      <c r="EIZ52" s="35"/>
      <c r="EJA52" s="35"/>
      <c r="EJB52" s="35"/>
      <c r="EJC52" s="35"/>
      <c r="EJD52" s="35"/>
      <c r="EJE52" s="35"/>
      <c r="EJF52" s="35"/>
      <c r="EJG52" s="35"/>
      <c r="EJH52" s="35"/>
      <c r="EJI52" s="35"/>
      <c r="EJJ52" s="35"/>
      <c r="EJK52" s="35"/>
      <c r="EJL52" s="35"/>
      <c r="EJM52" s="35"/>
      <c r="EJN52" s="35"/>
      <c r="EJO52" s="35"/>
      <c r="EJP52" s="35"/>
      <c r="EJQ52" s="35"/>
      <c r="EJR52" s="35"/>
      <c r="EJS52" s="35"/>
      <c r="EJT52" s="35"/>
      <c r="EJU52" s="35"/>
      <c r="EJV52" s="35"/>
      <c r="EJW52" s="35"/>
      <c r="EJX52" s="35"/>
      <c r="EJY52" s="35"/>
      <c r="EJZ52" s="35"/>
      <c r="EKA52" s="35"/>
      <c r="EKB52" s="35"/>
      <c r="EKC52" s="35"/>
      <c r="EKD52" s="35"/>
      <c r="EKE52" s="35"/>
      <c r="EKF52" s="35"/>
      <c r="EKG52" s="35"/>
      <c r="EKH52" s="35"/>
      <c r="EKI52" s="35"/>
      <c r="EKJ52" s="35"/>
      <c r="EKK52" s="35"/>
      <c r="EKL52" s="35"/>
      <c r="EKM52" s="35"/>
      <c r="EKN52" s="35"/>
      <c r="EKO52" s="35"/>
      <c r="EKP52" s="35"/>
      <c r="EKQ52" s="35"/>
      <c r="EKR52" s="35"/>
      <c r="EKS52" s="35"/>
      <c r="EKT52" s="35"/>
      <c r="EKU52" s="35"/>
      <c r="EKV52" s="35"/>
      <c r="EKW52" s="35"/>
      <c r="EKX52" s="35"/>
      <c r="EKY52" s="35"/>
      <c r="EKZ52" s="35"/>
      <c r="ELA52" s="35"/>
      <c r="ELB52" s="35"/>
      <c r="ELC52" s="35"/>
      <c r="ELD52" s="35"/>
      <c r="ELE52" s="35"/>
      <c r="ELF52" s="35"/>
      <c r="ELG52" s="35"/>
      <c r="ELH52" s="35"/>
      <c r="ELI52" s="35"/>
      <c r="ELJ52" s="35"/>
      <c r="ELK52" s="35"/>
      <c r="ELL52" s="35"/>
      <c r="ELM52" s="35"/>
      <c r="ELN52" s="35"/>
      <c r="ELO52" s="35"/>
      <c r="ELP52" s="35"/>
      <c r="ELQ52" s="35"/>
      <c r="ELR52" s="35"/>
      <c r="ELS52" s="35"/>
      <c r="ELT52" s="35"/>
      <c r="ELU52" s="35"/>
      <c r="ELV52" s="35"/>
      <c r="ELW52" s="35"/>
      <c r="ELX52" s="35"/>
      <c r="ELY52" s="35"/>
      <c r="ELZ52" s="35"/>
      <c r="EMA52" s="35"/>
      <c r="EMB52" s="35"/>
      <c r="EMC52" s="35"/>
      <c r="EMD52" s="35"/>
      <c r="EME52" s="35"/>
      <c r="EMF52" s="35"/>
      <c r="EMG52" s="35"/>
      <c r="EMH52" s="35"/>
      <c r="EMI52" s="35"/>
      <c r="EMJ52" s="35"/>
      <c r="EMK52" s="35"/>
      <c r="EML52" s="35"/>
      <c r="EMM52" s="35"/>
      <c r="EMN52" s="35"/>
      <c r="EMO52" s="35"/>
      <c r="EMP52" s="35"/>
      <c r="EMQ52" s="35"/>
      <c r="EMR52" s="35"/>
      <c r="EMS52" s="35"/>
      <c r="EMT52" s="35"/>
      <c r="EMU52" s="35"/>
      <c r="EMV52" s="35"/>
      <c r="EMW52" s="35"/>
      <c r="EMX52" s="35"/>
      <c r="EMY52" s="35"/>
      <c r="EMZ52" s="35"/>
      <c r="ENA52" s="35"/>
      <c r="ENB52" s="35"/>
      <c r="ENC52" s="35"/>
      <c r="END52" s="35"/>
      <c r="ENE52" s="35"/>
      <c r="ENF52" s="35"/>
      <c r="ENG52" s="35"/>
      <c r="ENH52" s="35"/>
      <c r="ENI52" s="35"/>
      <c r="ENJ52" s="35"/>
      <c r="ENK52" s="35"/>
      <c r="ENL52" s="35"/>
      <c r="ENM52" s="35"/>
      <c r="ENN52" s="35"/>
      <c r="ENO52" s="35"/>
      <c r="ENP52" s="35"/>
      <c r="ENQ52" s="35"/>
      <c r="ENR52" s="35"/>
      <c r="ENS52" s="35"/>
      <c r="ENT52" s="35"/>
      <c r="ENU52" s="35"/>
      <c r="ENV52" s="35"/>
      <c r="ENW52" s="35"/>
      <c r="ENX52" s="35"/>
      <c r="ENY52" s="35"/>
      <c r="ENZ52" s="35"/>
      <c r="EOA52" s="35"/>
      <c r="EOB52" s="35"/>
      <c r="EOC52" s="35"/>
      <c r="EOD52" s="35"/>
      <c r="EOE52" s="35"/>
      <c r="EOF52" s="35"/>
      <c r="EOG52" s="35"/>
      <c r="EOH52" s="35"/>
      <c r="EOI52" s="35"/>
      <c r="EOJ52" s="35"/>
      <c r="EOK52" s="35"/>
      <c r="EOL52" s="35"/>
      <c r="EOM52" s="35"/>
      <c r="EON52" s="35"/>
      <c r="EOO52" s="35"/>
      <c r="EOP52" s="35"/>
      <c r="EOQ52" s="35"/>
      <c r="EOR52" s="35"/>
      <c r="EOS52" s="35"/>
      <c r="EOT52" s="35"/>
      <c r="EOU52" s="35"/>
      <c r="EOV52" s="35"/>
      <c r="EOW52" s="35"/>
      <c r="EOX52" s="35"/>
      <c r="EOY52" s="35"/>
      <c r="EOZ52" s="35"/>
      <c r="EPA52" s="35"/>
      <c r="EPB52" s="35"/>
      <c r="EPC52" s="35"/>
      <c r="EPD52" s="35"/>
      <c r="EPE52" s="35"/>
      <c r="EPF52" s="35"/>
      <c r="EPG52" s="35"/>
      <c r="EPH52" s="35"/>
      <c r="EPI52" s="35"/>
      <c r="EPJ52" s="35"/>
      <c r="EPK52" s="35"/>
      <c r="EPL52" s="35"/>
      <c r="EPM52" s="35"/>
      <c r="EPN52" s="35"/>
      <c r="EPO52" s="35"/>
      <c r="EPP52" s="35"/>
      <c r="EPQ52" s="35"/>
      <c r="EPR52" s="35"/>
      <c r="EPS52" s="35"/>
      <c r="EPT52" s="35"/>
      <c r="EPU52" s="35"/>
      <c r="EPV52" s="35"/>
      <c r="EPW52" s="35"/>
      <c r="EPX52" s="35"/>
      <c r="EPY52" s="35"/>
      <c r="EPZ52" s="35"/>
      <c r="EQA52" s="35"/>
      <c r="EQB52" s="35"/>
      <c r="EQC52" s="35"/>
      <c r="EQD52" s="35"/>
      <c r="EQE52" s="35"/>
      <c r="EQF52" s="35"/>
      <c r="EQG52" s="35"/>
      <c r="EQH52" s="35"/>
      <c r="EQI52" s="35"/>
      <c r="EQJ52" s="35"/>
      <c r="EQK52" s="35"/>
      <c r="EQL52" s="35"/>
      <c r="EQM52" s="35"/>
      <c r="EQN52" s="35"/>
      <c r="EQO52" s="35"/>
      <c r="EQP52" s="35"/>
      <c r="EQQ52" s="35"/>
      <c r="EQR52" s="35"/>
      <c r="EQS52" s="35"/>
      <c r="EQT52" s="35"/>
      <c r="EQU52" s="35"/>
      <c r="EQV52" s="35"/>
      <c r="EQW52" s="35"/>
      <c r="EQX52" s="35"/>
      <c r="EQY52" s="35"/>
      <c r="EQZ52" s="35"/>
      <c r="ERA52" s="35"/>
      <c r="ERB52" s="35"/>
      <c r="ERC52" s="35"/>
      <c r="ERD52" s="35"/>
      <c r="ERE52" s="35"/>
      <c r="ERF52" s="35"/>
      <c r="ERG52" s="35"/>
      <c r="ERH52" s="35"/>
      <c r="ERI52" s="35"/>
      <c r="ERJ52" s="35"/>
      <c r="ERK52" s="35"/>
      <c r="ERL52" s="35"/>
      <c r="ERM52" s="35"/>
      <c r="ERN52" s="35"/>
      <c r="ERO52" s="35"/>
      <c r="ERP52" s="35"/>
      <c r="ERQ52" s="35"/>
      <c r="ERR52" s="35"/>
      <c r="ERS52" s="35"/>
      <c r="ERT52" s="35"/>
      <c r="ERU52" s="35"/>
      <c r="ERV52" s="35"/>
      <c r="ERW52" s="35"/>
      <c r="ERX52" s="35"/>
      <c r="ERY52" s="35"/>
      <c r="ERZ52" s="35"/>
      <c r="ESA52" s="35"/>
      <c r="ESB52" s="35"/>
      <c r="ESC52" s="35"/>
      <c r="ESD52" s="35"/>
      <c r="ESE52" s="35"/>
      <c r="ESF52" s="35"/>
      <c r="ESG52" s="35"/>
      <c r="ESH52" s="35"/>
      <c r="ESI52" s="35"/>
      <c r="ESJ52" s="35"/>
      <c r="ESK52" s="35"/>
      <c r="ESL52" s="35"/>
      <c r="ESM52" s="35"/>
      <c r="ESN52" s="35"/>
      <c r="ESO52" s="35"/>
      <c r="ESP52" s="35"/>
      <c r="ESQ52" s="35"/>
      <c r="ESR52" s="35"/>
      <c r="ESS52" s="35"/>
      <c r="EST52" s="35"/>
      <c r="ESU52" s="35"/>
      <c r="ESV52" s="35"/>
      <c r="ESW52" s="35"/>
      <c r="ESX52" s="35"/>
      <c r="ESY52" s="35"/>
      <c r="ESZ52" s="35"/>
      <c r="ETA52" s="35"/>
      <c r="ETB52" s="35"/>
      <c r="ETC52" s="35"/>
      <c r="ETD52" s="35"/>
      <c r="ETE52" s="35"/>
      <c r="ETF52" s="35"/>
      <c r="ETG52" s="35"/>
      <c r="ETH52" s="35"/>
      <c r="ETI52" s="35"/>
      <c r="ETJ52" s="35"/>
      <c r="ETK52" s="35"/>
      <c r="ETL52" s="35"/>
      <c r="ETM52" s="35"/>
      <c r="ETN52" s="35"/>
      <c r="ETO52" s="35"/>
      <c r="ETP52" s="35"/>
      <c r="ETQ52" s="35"/>
      <c r="ETR52" s="35"/>
      <c r="ETS52" s="35"/>
      <c r="ETT52" s="35"/>
      <c r="ETU52" s="35"/>
      <c r="ETV52" s="35"/>
      <c r="ETW52" s="35"/>
      <c r="ETX52" s="35"/>
      <c r="ETY52" s="35"/>
      <c r="ETZ52" s="35"/>
      <c r="EUA52" s="35"/>
      <c r="EUB52" s="35"/>
      <c r="EUC52" s="35"/>
      <c r="EUD52" s="35"/>
      <c r="EUE52" s="35"/>
      <c r="EUF52" s="35"/>
      <c r="EUG52" s="35"/>
      <c r="EUH52" s="35"/>
      <c r="EUI52" s="35"/>
      <c r="EUJ52" s="35"/>
      <c r="EUK52" s="35"/>
      <c r="EUL52" s="35"/>
      <c r="EUM52" s="35"/>
      <c r="EUN52" s="35"/>
      <c r="EUO52" s="35"/>
      <c r="EUP52" s="35"/>
      <c r="EUQ52" s="35"/>
      <c r="EUR52" s="35"/>
      <c r="EUS52" s="35"/>
      <c r="EUT52" s="35"/>
      <c r="EUU52" s="35"/>
      <c r="EUV52" s="35"/>
      <c r="EUW52" s="35"/>
      <c r="EUX52" s="35"/>
      <c r="EUY52" s="35"/>
      <c r="EUZ52" s="35"/>
      <c r="EVA52" s="35"/>
      <c r="EVB52" s="35"/>
      <c r="EVC52" s="35"/>
      <c r="EVD52" s="35"/>
      <c r="EVE52" s="35"/>
      <c r="EVF52" s="35"/>
      <c r="EVG52" s="35"/>
      <c r="EVH52" s="35"/>
      <c r="EVI52" s="35"/>
      <c r="EVJ52" s="35"/>
      <c r="EVK52" s="35"/>
      <c r="EVL52" s="35"/>
      <c r="EVM52" s="35"/>
      <c r="EVN52" s="35"/>
      <c r="EVO52" s="35"/>
      <c r="EVP52" s="35"/>
      <c r="EVQ52" s="35"/>
      <c r="EVR52" s="35"/>
      <c r="EVS52" s="35"/>
      <c r="EVT52" s="35"/>
      <c r="EVU52" s="35"/>
      <c r="EVV52" s="35"/>
      <c r="EVW52" s="35"/>
      <c r="EVX52" s="35"/>
      <c r="EVY52" s="35"/>
      <c r="EVZ52" s="35"/>
      <c r="EWA52" s="35"/>
      <c r="EWB52" s="35"/>
      <c r="EWC52" s="35"/>
      <c r="EWD52" s="35"/>
      <c r="EWE52" s="35"/>
      <c r="EWF52" s="35"/>
      <c r="EWG52" s="35"/>
      <c r="EWH52" s="35"/>
      <c r="EWI52" s="35"/>
      <c r="EWJ52" s="35"/>
      <c r="EWK52" s="35"/>
      <c r="EWL52" s="35"/>
      <c r="EWM52" s="35"/>
      <c r="EWN52" s="35"/>
      <c r="EWO52" s="35"/>
      <c r="EWP52" s="35"/>
      <c r="EWQ52" s="35"/>
      <c r="EWR52" s="35"/>
      <c r="EWS52" s="35"/>
      <c r="EWT52" s="35"/>
      <c r="EWU52" s="35"/>
      <c r="EWV52" s="35"/>
      <c r="EWW52" s="35"/>
      <c r="EWX52" s="35"/>
      <c r="EWY52" s="35"/>
      <c r="EWZ52" s="35"/>
      <c r="EXA52" s="35"/>
      <c r="EXB52" s="35"/>
      <c r="EXC52" s="35"/>
      <c r="EXD52" s="35"/>
      <c r="EXE52" s="35"/>
      <c r="EXF52" s="35"/>
      <c r="EXG52" s="35"/>
      <c r="EXH52" s="35"/>
      <c r="EXI52" s="35"/>
      <c r="EXJ52" s="35"/>
      <c r="EXK52" s="35"/>
      <c r="EXL52" s="35"/>
      <c r="EXM52" s="35"/>
      <c r="EXN52" s="35"/>
      <c r="EXO52" s="35"/>
      <c r="EXP52" s="35"/>
      <c r="EXQ52" s="35"/>
      <c r="EXR52" s="35"/>
      <c r="EXS52" s="35"/>
      <c r="EXT52" s="35"/>
      <c r="EXU52" s="35"/>
      <c r="EXV52" s="35"/>
      <c r="EXW52" s="35"/>
      <c r="EXX52" s="35"/>
      <c r="EXY52" s="35"/>
      <c r="EXZ52" s="35"/>
      <c r="EYA52" s="35"/>
      <c r="EYB52" s="35"/>
      <c r="EYC52" s="35"/>
      <c r="EYD52" s="35"/>
      <c r="EYE52" s="35"/>
      <c r="EYF52" s="35"/>
      <c r="EYG52" s="35"/>
      <c r="EYH52" s="35"/>
      <c r="EYI52" s="35"/>
      <c r="EYJ52" s="35"/>
      <c r="EYK52" s="35"/>
      <c r="EYL52" s="35"/>
      <c r="EYM52" s="35"/>
      <c r="EYN52" s="35"/>
      <c r="EYO52" s="35"/>
      <c r="EYP52" s="35"/>
      <c r="EYQ52" s="35"/>
      <c r="EYR52" s="35"/>
      <c r="EYS52" s="35"/>
      <c r="EYT52" s="35"/>
      <c r="EYU52" s="35"/>
      <c r="EYV52" s="35"/>
      <c r="EYW52" s="35"/>
      <c r="EYX52" s="35"/>
      <c r="EYY52" s="35"/>
      <c r="EYZ52" s="35"/>
      <c r="EZA52" s="35"/>
      <c r="EZB52" s="35"/>
      <c r="EZC52" s="35"/>
      <c r="EZD52" s="35"/>
      <c r="EZE52" s="35"/>
      <c r="EZF52" s="35"/>
      <c r="EZG52" s="35"/>
      <c r="EZH52" s="35"/>
      <c r="EZI52" s="35"/>
      <c r="EZJ52" s="35"/>
      <c r="EZK52" s="35"/>
      <c r="EZL52" s="35"/>
      <c r="EZM52" s="35"/>
      <c r="EZN52" s="35"/>
      <c r="EZO52" s="35"/>
      <c r="EZP52" s="35"/>
      <c r="EZQ52" s="35"/>
      <c r="EZR52" s="35"/>
      <c r="EZS52" s="35"/>
      <c r="EZT52" s="35"/>
      <c r="EZU52" s="35"/>
      <c r="EZV52" s="35"/>
      <c r="EZW52" s="35"/>
      <c r="EZX52" s="35"/>
      <c r="EZY52" s="35"/>
      <c r="EZZ52" s="35"/>
      <c r="FAA52" s="35"/>
      <c r="FAB52" s="35"/>
      <c r="FAC52" s="35"/>
      <c r="FAD52" s="35"/>
      <c r="FAE52" s="35"/>
      <c r="FAF52" s="35"/>
      <c r="FAG52" s="35"/>
      <c r="FAH52" s="35"/>
      <c r="FAI52" s="35"/>
      <c r="FAJ52" s="35"/>
      <c r="FAK52" s="35"/>
      <c r="FAL52" s="35"/>
      <c r="FAM52" s="35"/>
      <c r="FAN52" s="35"/>
      <c r="FAO52" s="35"/>
      <c r="FAP52" s="35"/>
      <c r="FAQ52" s="35"/>
      <c r="FAR52" s="35"/>
      <c r="FAS52" s="35"/>
      <c r="FAT52" s="35"/>
      <c r="FAU52" s="35"/>
      <c r="FAV52" s="35"/>
      <c r="FAW52" s="35"/>
      <c r="FAX52" s="35"/>
      <c r="FAY52" s="35"/>
      <c r="FAZ52" s="35"/>
      <c r="FBA52" s="35"/>
      <c r="FBB52" s="35"/>
      <c r="FBC52" s="35"/>
      <c r="FBD52" s="35"/>
      <c r="FBE52" s="35"/>
      <c r="FBF52" s="35"/>
      <c r="FBG52" s="35"/>
      <c r="FBH52" s="35"/>
      <c r="FBI52" s="35"/>
      <c r="FBJ52" s="35"/>
      <c r="FBK52" s="35"/>
      <c r="FBL52" s="35"/>
      <c r="FBM52" s="35"/>
      <c r="FBN52" s="35"/>
      <c r="FBO52" s="35"/>
      <c r="FBP52" s="35"/>
      <c r="FBQ52" s="35"/>
      <c r="FBR52" s="35"/>
      <c r="FBS52" s="35"/>
      <c r="FBT52" s="35"/>
      <c r="FBU52" s="35"/>
      <c r="FBV52" s="35"/>
      <c r="FBW52" s="35"/>
      <c r="FBX52" s="35"/>
      <c r="FBY52" s="35"/>
      <c r="FBZ52" s="35"/>
      <c r="FCA52" s="35"/>
      <c r="FCB52" s="35"/>
      <c r="FCC52" s="35"/>
      <c r="FCD52" s="35"/>
      <c r="FCE52" s="35"/>
      <c r="FCF52" s="35"/>
      <c r="FCG52" s="35"/>
      <c r="FCH52" s="35"/>
      <c r="FCI52" s="35"/>
      <c r="FCJ52" s="35"/>
      <c r="FCK52" s="35"/>
      <c r="FCL52" s="35"/>
      <c r="FCM52" s="35"/>
      <c r="FCN52" s="35"/>
      <c r="FCO52" s="35"/>
      <c r="FCP52" s="35"/>
      <c r="FCQ52" s="35"/>
      <c r="FCR52" s="35"/>
      <c r="FCS52" s="35"/>
      <c r="FCT52" s="35"/>
      <c r="FCU52" s="35"/>
      <c r="FCV52" s="35"/>
      <c r="FCW52" s="35"/>
      <c r="FCX52" s="35"/>
      <c r="FCY52" s="35"/>
      <c r="FCZ52" s="35"/>
      <c r="FDA52" s="35"/>
      <c r="FDB52" s="35"/>
      <c r="FDC52" s="35"/>
      <c r="FDD52" s="35"/>
      <c r="FDE52" s="35"/>
      <c r="FDF52" s="35"/>
      <c r="FDG52" s="35"/>
      <c r="FDH52" s="35"/>
      <c r="FDI52" s="35"/>
      <c r="FDJ52" s="35"/>
      <c r="FDK52" s="35"/>
      <c r="FDL52" s="35"/>
      <c r="FDM52" s="35"/>
      <c r="FDN52" s="35"/>
      <c r="FDO52" s="35"/>
      <c r="FDP52" s="35"/>
      <c r="FDQ52" s="35"/>
      <c r="FDR52" s="35"/>
      <c r="FDS52" s="35"/>
      <c r="FDT52" s="35"/>
      <c r="FDU52" s="35"/>
      <c r="FDV52" s="35"/>
      <c r="FDW52" s="35"/>
      <c r="FDX52" s="35"/>
      <c r="FDY52" s="35"/>
      <c r="FDZ52" s="35"/>
      <c r="FEA52" s="35"/>
      <c r="FEB52" s="35"/>
      <c r="FEC52" s="35"/>
      <c r="FED52" s="35"/>
      <c r="FEE52" s="35"/>
      <c r="FEF52" s="35"/>
      <c r="FEG52" s="35"/>
      <c r="FEH52" s="35"/>
      <c r="FEI52" s="35"/>
      <c r="FEJ52" s="35"/>
      <c r="FEK52" s="35"/>
      <c r="FEL52" s="35"/>
      <c r="FEM52" s="35"/>
      <c r="FEN52" s="35"/>
      <c r="FEO52" s="35"/>
      <c r="FEP52" s="35"/>
      <c r="FEQ52" s="35"/>
      <c r="FER52" s="35"/>
      <c r="FES52" s="35"/>
      <c r="FET52" s="35"/>
      <c r="FEU52" s="35"/>
      <c r="FEV52" s="35"/>
      <c r="FEW52" s="35"/>
      <c r="FEX52" s="35"/>
      <c r="FEY52" s="35"/>
      <c r="FEZ52" s="35"/>
      <c r="FFA52" s="35"/>
      <c r="FFB52" s="35"/>
      <c r="FFC52" s="35"/>
      <c r="FFD52" s="35"/>
      <c r="FFE52" s="35"/>
      <c r="FFF52" s="35"/>
      <c r="FFG52" s="35"/>
      <c r="FFH52" s="35"/>
      <c r="FFI52" s="35"/>
      <c r="FFJ52" s="35"/>
      <c r="FFK52" s="35"/>
      <c r="FFL52" s="35"/>
      <c r="FFM52" s="35"/>
      <c r="FFN52" s="35"/>
      <c r="FFO52" s="35"/>
      <c r="FFP52" s="35"/>
      <c r="FFQ52" s="35"/>
      <c r="FFR52" s="35"/>
      <c r="FFS52" s="35"/>
      <c r="FFT52" s="35"/>
      <c r="FFU52" s="35"/>
      <c r="FFV52" s="35"/>
      <c r="FFW52" s="35"/>
      <c r="FFX52" s="35"/>
      <c r="FFY52" s="35"/>
      <c r="FFZ52" s="35"/>
      <c r="FGA52" s="35"/>
      <c r="FGB52" s="35"/>
      <c r="FGC52" s="35"/>
      <c r="FGD52" s="35"/>
      <c r="FGE52" s="35"/>
      <c r="FGF52" s="35"/>
      <c r="FGG52" s="35"/>
      <c r="FGH52" s="35"/>
      <c r="FGI52" s="35"/>
      <c r="FGJ52" s="35"/>
      <c r="FGK52" s="35"/>
      <c r="FGL52" s="35"/>
      <c r="FGM52" s="35"/>
      <c r="FGN52" s="35"/>
      <c r="FGO52" s="35"/>
      <c r="FGP52" s="35"/>
      <c r="FGQ52" s="35"/>
      <c r="FGR52" s="35"/>
      <c r="FGS52" s="35"/>
      <c r="FGT52" s="35"/>
      <c r="FGU52" s="35"/>
      <c r="FGV52" s="35"/>
      <c r="FGW52" s="35"/>
      <c r="FGX52" s="35"/>
      <c r="FGY52" s="35"/>
      <c r="FGZ52" s="35"/>
      <c r="FHA52" s="35"/>
      <c r="FHB52" s="35"/>
      <c r="FHC52" s="35"/>
      <c r="FHD52" s="35"/>
      <c r="FHE52" s="35"/>
      <c r="FHF52" s="35"/>
      <c r="FHG52" s="35"/>
      <c r="FHH52" s="35"/>
      <c r="FHI52" s="35"/>
      <c r="FHJ52" s="35"/>
      <c r="FHK52" s="35"/>
      <c r="FHL52" s="35"/>
      <c r="FHM52" s="35"/>
      <c r="FHN52" s="35"/>
      <c r="FHO52" s="35"/>
      <c r="FHP52" s="35"/>
      <c r="FHQ52" s="35"/>
      <c r="FHR52" s="35"/>
      <c r="FHS52" s="35"/>
      <c r="FHT52" s="35"/>
      <c r="FHU52" s="35"/>
      <c r="FHV52" s="35"/>
      <c r="FHW52" s="35"/>
      <c r="FHX52" s="35"/>
      <c r="FHY52" s="35"/>
      <c r="FHZ52" s="35"/>
      <c r="FIA52" s="35"/>
      <c r="FIB52" s="35"/>
      <c r="FIC52" s="35"/>
      <c r="FID52" s="35"/>
      <c r="FIE52" s="35"/>
      <c r="FIF52" s="35"/>
      <c r="FIG52" s="35"/>
      <c r="FIH52" s="35"/>
      <c r="FII52" s="35"/>
      <c r="FIJ52" s="35"/>
      <c r="FIK52" s="35"/>
      <c r="FIL52" s="35"/>
      <c r="FIM52" s="35"/>
      <c r="FIN52" s="35"/>
      <c r="FIO52" s="35"/>
      <c r="FIP52" s="35"/>
      <c r="FIQ52" s="35"/>
      <c r="FIR52" s="35"/>
      <c r="FIS52" s="35"/>
      <c r="FIT52" s="35"/>
      <c r="FIU52" s="35"/>
      <c r="FIV52" s="35"/>
      <c r="FIW52" s="35"/>
      <c r="FIX52" s="35"/>
      <c r="FIY52" s="35"/>
      <c r="FIZ52" s="35"/>
      <c r="FJA52" s="35"/>
      <c r="FJB52" s="35"/>
      <c r="FJC52" s="35"/>
      <c r="FJD52" s="35"/>
      <c r="FJE52" s="35"/>
      <c r="FJF52" s="35"/>
      <c r="FJG52" s="35"/>
      <c r="FJH52" s="35"/>
      <c r="FJI52" s="35"/>
      <c r="FJJ52" s="35"/>
      <c r="FJK52" s="35"/>
      <c r="FJL52" s="35"/>
      <c r="FJM52" s="35"/>
      <c r="FJN52" s="35"/>
      <c r="FJO52" s="35"/>
      <c r="FJP52" s="35"/>
      <c r="FJQ52" s="35"/>
      <c r="FJR52" s="35"/>
      <c r="FJS52" s="35"/>
      <c r="FJT52" s="35"/>
      <c r="FJU52" s="35"/>
      <c r="FJV52" s="35"/>
      <c r="FJW52" s="35"/>
      <c r="FJX52" s="35"/>
      <c r="FJY52" s="35"/>
      <c r="FJZ52" s="35"/>
      <c r="FKA52" s="35"/>
      <c r="FKB52" s="35"/>
      <c r="FKC52" s="35"/>
      <c r="FKD52" s="35"/>
      <c r="FKE52" s="35"/>
      <c r="FKF52" s="35"/>
      <c r="FKG52" s="35"/>
      <c r="FKH52" s="35"/>
      <c r="FKI52" s="35"/>
      <c r="FKJ52" s="35"/>
      <c r="FKK52" s="35"/>
      <c r="FKL52" s="35"/>
      <c r="FKM52" s="35"/>
      <c r="FKN52" s="35"/>
      <c r="FKO52" s="35"/>
      <c r="FKP52" s="35"/>
      <c r="FKQ52" s="35"/>
      <c r="FKR52" s="35"/>
      <c r="FKS52" s="35"/>
      <c r="FKT52" s="35"/>
      <c r="FKU52" s="35"/>
      <c r="FKV52" s="35"/>
      <c r="FKW52" s="35"/>
      <c r="FKX52" s="35"/>
      <c r="FKY52" s="35"/>
      <c r="FKZ52" s="35"/>
      <c r="FLA52" s="35"/>
      <c r="FLB52" s="35"/>
      <c r="FLC52" s="35"/>
      <c r="FLD52" s="35"/>
      <c r="FLE52" s="35"/>
      <c r="FLF52" s="35"/>
      <c r="FLG52" s="35"/>
      <c r="FLH52" s="35"/>
      <c r="FLI52" s="35"/>
      <c r="FLJ52" s="35"/>
      <c r="FLK52" s="35"/>
      <c r="FLL52" s="35"/>
      <c r="FLM52" s="35"/>
      <c r="FLN52" s="35"/>
      <c r="FLO52" s="35"/>
      <c r="FLP52" s="35"/>
      <c r="FLQ52" s="35"/>
      <c r="FLR52" s="35"/>
      <c r="FLS52" s="35"/>
      <c r="FLT52" s="35"/>
      <c r="FLU52" s="35"/>
      <c r="FLV52" s="35"/>
      <c r="FLW52" s="35"/>
      <c r="FLX52" s="35"/>
      <c r="FLY52" s="35"/>
      <c r="FLZ52" s="35"/>
      <c r="FMA52" s="35"/>
      <c r="FMB52" s="35"/>
      <c r="FMC52" s="35"/>
      <c r="FMD52" s="35"/>
      <c r="FME52" s="35"/>
      <c r="FMF52" s="35"/>
      <c r="FMG52" s="35"/>
      <c r="FMH52" s="35"/>
      <c r="FMI52" s="35"/>
      <c r="FMJ52" s="35"/>
      <c r="FMK52" s="35"/>
      <c r="FML52" s="35"/>
      <c r="FMM52" s="35"/>
      <c r="FMN52" s="35"/>
      <c r="FMO52" s="35"/>
      <c r="FMP52" s="35"/>
      <c r="FMQ52" s="35"/>
      <c r="FMR52" s="35"/>
      <c r="FMS52" s="35"/>
      <c r="FMT52" s="35"/>
      <c r="FMU52" s="35"/>
      <c r="FMV52" s="35"/>
      <c r="FMW52" s="35"/>
      <c r="FMX52" s="35"/>
      <c r="FMY52" s="35"/>
      <c r="FMZ52" s="35"/>
      <c r="FNA52" s="35"/>
      <c r="FNB52" s="35"/>
      <c r="FNC52" s="35"/>
      <c r="FND52" s="35"/>
      <c r="FNE52" s="35"/>
      <c r="FNF52" s="35"/>
      <c r="FNG52" s="35"/>
      <c r="FNH52" s="35"/>
      <c r="FNI52" s="35"/>
      <c r="FNJ52" s="35"/>
      <c r="FNK52" s="35"/>
      <c r="FNL52" s="35"/>
      <c r="FNM52" s="35"/>
      <c r="FNN52" s="35"/>
      <c r="FNO52" s="35"/>
      <c r="FNP52" s="35"/>
      <c r="FNQ52" s="35"/>
      <c r="FNR52" s="35"/>
      <c r="FNS52" s="35"/>
      <c r="FNT52" s="35"/>
      <c r="FNU52" s="35"/>
      <c r="FNV52" s="35"/>
      <c r="FNW52" s="35"/>
      <c r="FNX52" s="35"/>
      <c r="FNY52" s="35"/>
      <c r="FNZ52" s="35"/>
      <c r="FOA52" s="35"/>
      <c r="FOB52" s="35"/>
      <c r="FOC52" s="35"/>
      <c r="FOD52" s="35"/>
      <c r="FOE52" s="35"/>
      <c r="FOF52" s="35"/>
      <c r="FOG52" s="35"/>
      <c r="FOH52" s="35"/>
      <c r="FOI52" s="35"/>
      <c r="FOJ52" s="35"/>
      <c r="FOK52" s="35"/>
      <c r="FOL52" s="35"/>
      <c r="FOM52" s="35"/>
      <c r="FON52" s="35"/>
      <c r="FOO52" s="35"/>
      <c r="FOP52" s="35"/>
      <c r="FOQ52" s="35"/>
      <c r="FOR52" s="35"/>
      <c r="FOS52" s="35"/>
      <c r="FOT52" s="35"/>
      <c r="FOU52" s="35"/>
      <c r="FOV52" s="35"/>
      <c r="FOW52" s="35"/>
      <c r="FOX52" s="35"/>
      <c r="FOY52" s="35"/>
      <c r="FOZ52" s="35"/>
      <c r="FPA52" s="35"/>
      <c r="FPB52" s="35"/>
      <c r="FPC52" s="35"/>
      <c r="FPD52" s="35"/>
      <c r="FPE52" s="35"/>
      <c r="FPF52" s="35"/>
      <c r="FPG52" s="35"/>
      <c r="FPH52" s="35"/>
      <c r="FPI52" s="35"/>
      <c r="FPJ52" s="35"/>
      <c r="FPK52" s="35"/>
      <c r="FPL52" s="35"/>
      <c r="FPM52" s="35"/>
      <c r="FPN52" s="35"/>
      <c r="FPO52" s="35"/>
      <c r="FPP52" s="35"/>
      <c r="FPQ52" s="35"/>
      <c r="FPR52" s="35"/>
      <c r="FPS52" s="35"/>
      <c r="FPT52" s="35"/>
      <c r="FPU52" s="35"/>
      <c r="FPV52" s="35"/>
      <c r="FPW52" s="35"/>
      <c r="FPX52" s="35"/>
      <c r="FPY52" s="35"/>
      <c r="FPZ52" s="35"/>
      <c r="FQA52" s="35"/>
      <c r="FQB52" s="35"/>
      <c r="FQC52" s="35"/>
      <c r="FQD52" s="35"/>
      <c r="FQE52" s="35"/>
      <c r="FQF52" s="35"/>
      <c r="FQG52" s="35"/>
      <c r="FQH52" s="35"/>
      <c r="FQI52" s="35"/>
      <c r="FQJ52" s="35"/>
      <c r="FQK52" s="35"/>
      <c r="FQL52" s="35"/>
      <c r="FQM52" s="35"/>
      <c r="FQN52" s="35"/>
      <c r="FQO52" s="35"/>
      <c r="FQP52" s="35"/>
      <c r="FQQ52" s="35"/>
      <c r="FQR52" s="35"/>
      <c r="FQS52" s="35"/>
      <c r="FQT52" s="35"/>
      <c r="FQU52" s="35"/>
      <c r="FQV52" s="35"/>
      <c r="FQW52" s="35"/>
      <c r="FQX52" s="35"/>
      <c r="FQY52" s="35"/>
      <c r="FQZ52" s="35"/>
      <c r="FRA52" s="35"/>
      <c r="FRB52" s="35"/>
      <c r="FRC52" s="35"/>
      <c r="FRD52" s="35"/>
      <c r="FRE52" s="35"/>
      <c r="FRF52" s="35"/>
      <c r="FRG52" s="35"/>
      <c r="FRH52" s="35"/>
      <c r="FRI52" s="35"/>
      <c r="FRJ52" s="35"/>
      <c r="FRK52" s="35"/>
      <c r="FRL52" s="35"/>
      <c r="FRM52" s="35"/>
      <c r="FRN52" s="35"/>
      <c r="FRO52" s="35"/>
      <c r="FRP52" s="35"/>
      <c r="FRQ52" s="35"/>
      <c r="FRR52" s="35"/>
      <c r="FRS52" s="35"/>
      <c r="FRT52" s="35"/>
      <c r="FRU52" s="35"/>
      <c r="FRV52" s="35"/>
      <c r="FRW52" s="35"/>
      <c r="FRX52" s="35"/>
      <c r="FRY52" s="35"/>
      <c r="FRZ52" s="35"/>
      <c r="FSA52" s="35"/>
      <c r="FSB52" s="35"/>
      <c r="FSC52" s="35"/>
      <c r="FSD52" s="35"/>
      <c r="FSE52" s="35"/>
      <c r="FSF52" s="35"/>
      <c r="FSG52" s="35"/>
      <c r="FSH52" s="35"/>
      <c r="FSI52" s="35"/>
      <c r="FSJ52" s="35"/>
      <c r="FSK52" s="35"/>
      <c r="FSL52" s="35"/>
      <c r="FSM52" s="35"/>
      <c r="FSN52" s="35"/>
      <c r="FSO52" s="35"/>
      <c r="FSP52" s="35"/>
      <c r="FSQ52" s="35"/>
      <c r="FSR52" s="35"/>
      <c r="FSS52" s="35"/>
      <c r="FST52" s="35"/>
      <c r="FSU52" s="35"/>
      <c r="FSV52" s="35"/>
      <c r="FSW52" s="35"/>
      <c r="FSX52" s="35"/>
      <c r="FSY52" s="35"/>
      <c r="FSZ52" s="35"/>
      <c r="FTA52" s="35"/>
      <c r="FTB52" s="35"/>
      <c r="FTC52" s="35"/>
      <c r="FTD52" s="35"/>
      <c r="FTE52" s="35"/>
      <c r="FTF52" s="35"/>
      <c r="FTG52" s="35"/>
      <c r="FTH52" s="35"/>
      <c r="FTI52" s="35"/>
      <c r="FTJ52" s="35"/>
      <c r="FTK52" s="35"/>
      <c r="FTL52" s="35"/>
      <c r="FTM52" s="35"/>
      <c r="FTN52" s="35"/>
      <c r="FTO52" s="35"/>
      <c r="FTP52" s="35"/>
      <c r="FTQ52" s="35"/>
      <c r="FTR52" s="35"/>
      <c r="FTS52" s="35"/>
      <c r="FTT52" s="35"/>
      <c r="FTU52" s="35"/>
      <c r="FTV52" s="35"/>
      <c r="FTW52" s="35"/>
      <c r="FTX52" s="35"/>
      <c r="FTY52" s="35"/>
      <c r="FTZ52" s="35"/>
      <c r="FUA52" s="35"/>
      <c r="FUB52" s="35"/>
      <c r="FUC52" s="35"/>
      <c r="FUD52" s="35"/>
      <c r="FUE52" s="35"/>
      <c r="FUF52" s="35"/>
      <c r="FUG52" s="35"/>
      <c r="FUH52" s="35"/>
      <c r="FUI52" s="35"/>
      <c r="FUJ52" s="35"/>
      <c r="FUK52" s="35"/>
      <c r="FUL52" s="35"/>
      <c r="FUM52" s="35"/>
      <c r="FUN52" s="35"/>
      <c r="FUO52" s="35"/>
      <c r="FUP52" s="35"/>
      <c r="FUQ52" s="35"/>
      <c r="FUR52" s="35"/>
      <c r="FUS52" s="35"/>
      <c r="FUT52" s="35"/>
      <c r="FUU52" s="35"/>
      <c r="FUV52" s="35"/>
      <c r="FUW52" s="35"/>
      <c r="FUX52" s="35"/>
      <c r="FUY52" s="35"/>
      <c r="FUZ52" s="35"/>
      <c r="FVA52" s="35"/>
      <c r="FVB52" s="35"/>
      <c r="FVC52" s="35"/>
      <c r="FVD52" s="35"/>
      <c r="FVE52" s="35"/>
      <c r="FVF52" s="35"/>
      <c r="FVG52" s="35"/>
      <c r="FVH52" s="35"/>
      <c r="FVI52" s="35"/>
      <c r="FVJ52" s="35"/>
      <c r="FVK52" s="35"/>
      <c r="FVL52" s="35"/>
      <c r="FVM52" s="35"/>
      <c r="FVN52" s="35"/>
      <c r="FVO52" s="35"/>
      <c r="FVP52" s="35"/>
      <c r="FVQ52" s="35"/>
      <c r="FVR52" s="35"/>
      <c r="FVS52" s="35"/>
      <c r="FVT52" s="35"/>
      <c r="FVU52" s="35"/>
      <c r="FVV52" s="35"/>
      <c r="FVW52" s="35"/>
      <c r="FVX52" s="35"/>
      <c r="FVY52" s="35"/>
      <c r="FVZ52" s="35"/>
      <c r="FWA52" s="35"/>
      <c r="FWB52" s="35"/>
      <c r="FWC52" s="35"/>
      <c r="FWD52" s="35"/>
      <c r="FWE52" s="35"/>
      <c r="FWF52" s="35"/>
      <c r="FWG52" s="35"/>
      <c r="FWH52" s="35"/>
      <c r="FWI52" s="35"/>
      <c r="FWJ52" s="35"/>
      <c r="FWK52" s="35"/>
      <c r="FWL52" s="35"/>
      <c r="FWM52" s="35"/>
      <c r="FWN52" s="35"/>
      <c r="FWO52" s="35"/>
      <c r="FWP52" s="35"/>
      <c r="FWQ52" s="35"/>
      <c r="FWR52" s="35"/>
      <c r="FWS52" s="35"/>
      <c r="FWT52" s="35"/>
      <c r="FWU52" s="35"/>
      <c r="FWV52" s="35"/>
      <c r="FWW52" s="35"/>
      <c r="FWX52" s="35"/>
      <c r="FWY52" s="35"/>
      <c r="FWZ52" s="35"/>
      <c r="FXA52" s="35"/>
      <c r="FXB52" s="35"/>
      <c r="FXC52" s="35"/>
      <c r="FXD52" s="35"/>
      <c r="FXE52" s="35"/>
      <c r="FXF52" s="35"/>
      <c r="FXG52" s="35"/>
      <c r="FXH52" s="35"/>
      <c r="FXI52" s="35"/>
      <c r="FXJ52" s="35"/>
      <c r="FXK52" s="35"/>
      <c r="FXL52" s="35"/>
      <c r="FXM52" s="35"/>
      <c r="FXN52" s="35"/>
      <c r="FXO52" s="35"/>
      <c r="FXP52" s="35"/>
      <c r="FXQ52" s="35"/>
      <c r="FXR52" s="35"/>
      <c r="FXS52" s="35"/>
      <c r="FXT52" s="35"/>
      <c r="FXU52" s="35"/>
      <c r="FXV52" s="35"/>
      <c r="FXW52" s="35"/>
      <c r="FXX52" s="35"/>
      <c r="FXY52" s="35"/>
      <c r="FXZ52" s="35"/>
      <c r="FYA52" s="35"/>
      <c r="FYB52" s="35"/>
      <c r="FYC52" s="35"/>
      <c r="FYD52" s="35"/>
      <c r="FYE52" s="35"/>
      <c r="FYF52" s="35"/>
      <c r="FYG52" s="35"/>
      <c r="FYH52" s="35"/>
      <c r="FYI52" s="35"/>
      <c r="FYJ52" s="35"/>
      <c r="FYK52" s="35"/>
      <c r="FYL52" s="35"/>
      <c r="FYM52" s="35"/>
      <c r="FYN52" s="35"/>
      <c r="FYO52" s="35"/>
      <c r="FYP52" s="35"/>
      <c r="FYQ52" s="35"/>
      <c r="FYR52" s="35"/>
      <c r="FYS52" s="35"/>
      <c r="FYT52" s="35"/>
      <c r="FYU52" s="35"/>
      <c r="FYV52" s="35"/>
      <c r="FYW52" s="35"/>
      <c r="FYX52" s="35"/>
      <c r="FYY52" s="35"/>
      <c r="FYZ52" s="35"/>
      <c r="FZA52" s="35"/>
      <c r="FZB52" s="35"/>
      <c r="FZC52" s="35"/>
      <c r="FZD52" s="35"/>
      <c r="FZE52" s="35"/>
      <c r="FZF52" s="35"/>
      <c r="FZG52" s="35"/>
      <c r="FZH52" s="35"/>
      <c r="FZI52" s="35"/>
      <c r="FZJ52" s="35"/>
      <c r="FZK52" s="35"/>
      <c r="FZL52" s="35"/>
      <c r="FZM52" s="35"/>
      <c r="FZN52" s="35"/>
      <c r="FZO52" s="35"/>
      <c r="FZP52" s="35"/>
      <c r="FZQ52" s="35"/>
      <c r="FZR52" s="35"/>
      <c r="FZS52" s="35"/>
      <c r="FZT52" s="35"/>
      <c r="FZU52" s="35"/>
      <c r="FZV52" s="35"/>
      <c r="FZW52" s="35"/>
      <c r="FZX52" s="35"/>
      <c r="FZY52" s="35"/>
      <c r="FZZ52" s="35"/>
      <c r="GAA52" s="35"/>
      <c r="GAB52" s="35"/>
      <c r="GAC52" s="35"/>
      <c r="GAD52" s="35"/>
      <c r="GAE52" s="35"/>
      <c r="GAF52" s="35"/>
      <c r="GAG52" s="35"/>
      <c r="GAH52" s="35"/>
      <c r="GAI52" s="35"/>
      <c r="GAJ52" s="35"/>
      <c r="GAK52" s="35"/>
      <c r="GAL52" s="35"/>
      <c r="GAM52" s="35"/>
      <c r="GAN52" s="35"/>
      <c r="GAO52" s="35"/>
      <c r="GAP52" s="35"/>
      <c r="GAQ52" s="35"/>
      <c r="GAR52" s="35"/>
      <c r="GAS52" s="35"/>
      <c r="GAT52" s="35"/>
      <c r="GAU52" s="35"/>
      <c r="GAV52" s="35"/>
      <c r="GAW52" s="35"/>
      <c r="GAX52" s="35"/>
      <c r="GAY52" s="35"/>
      <c r="GAZ52" s="35"/>
      <c r="GBA52" s="35"/>
      <c r="GBB52" s="35"/>
      <c r="GBC52" s="35"/>
      <c r="GBD52" s="35"/>
      <c r="GBE52" s="35"/>
      <c r="GBF52" s="35"/>
      <c r="GBG52" s="35"/>
      <c r="GBH52" s="35"/>
      <c r="GBI52" s="35"/>
      <c r="GBJ52" s="35"/>
      <c r="GBK52" s="35"/>
      <c r="GBL52" s="35"/>
      <c r="GBM52" s="35"/>
      <c r="GBN52" s="35"/>
      <c r="GBO52" s="35"/>
      <c r="GBP52" s="35"/>
      <c r="GBQ52" s="35"/>
      <c r="GBR52" s="35"/>
      <c r="GBS52" s="35"/>
      <c r="GBT52" s="35"/>
      <c r="GBU52" s="35"/>
      <c r="GBV52" s="35"/>
      <c r="GBW52" s="35"/>
      <c r="GBX52" s="35"/>
      <c r="GBY52" s="35"/>
      <c r="GBZ52" s="35"/>
      <c r="GCA52" s="35"/>
      <c r="GCB52" s="35"/>
      <c r="GCC52" s="35"/>
      <c r="GCD52" s="35"/>
      <c r="GCE52" s="35"/>
      <c r="GCF52" s="35"/>
      <c r="GCG52" s="35"/>
      <c r="GCH52" s="35"/>
      <c r="GCI52" s="35"/>
      <c r="GCJ52" s="35"/>
      <c r="GCK52" s="35"/>
      <c r="GCL52" s="35"/>
      <c r="GCM52" s="35"/>
      <c r="GCN52" s="35"/>
      <c r="GCO52" s="35"/>
      <c r="GCP52" s="35"/>
      <c r="GCQ52" s="35"/>
      <c r="GCR52" s="35"/>
      <c r="GCS52" s="35"/>
      <c r="GCT52" s="35"/>
      <c r="GCU52" s="35"/>
      <c r="GCV52" s="35"/>
      <c r="GCW52" s="35"/>
      <c r="GCX52" s="35"/>
      <c r="GCY52" s="35"/>
      <c r="GCZ52" s="35"/>
      <c r="GDA52" s="35"/>
      <c r="GDB52" s="35"/>
      <c r="GDC52" s="35"/>
      <c r="GDD52" s="35"/>
      <c r="GDE52" s="35"/>
      <c r="GDF52" s="35"/>
      <c r="GDG52" s="35"/>
      <c r="GDH52" s="35"/>
      <c r="GDI52" s="35"/>
      <c r="GDJ52" s="35"/>
      <c r="GDK52" s="35"/>
      <c r="GDL52" s="35"/>
      <c r="GDM52" s="35"/>
      <c r="GDN52" s="35"/>
      <c r="GDO52" s="35"/>
      <c r="GDP52" s="35"/>
      <c r="GDQ52" s="35"/>
      <c r="GDR52" s="35"/>
      <c r="GDS52" s="35"/>
      <c r="GDT52" s="35"/>
      <c r="GDU52" s="35"/>
      <c r="GDV52" s="35"/>
      <c r="GDW52" s="35"/>
      <c r="GDX52" s="35"/>
      <c r="GDY52" s="35"/>
      <c r="GDZ52" s="35"/>
      <c r="GEA52" s="35"/>
      <c r="GEB52" s="35"/>
      <c r="GEC52" s="35"/>
      <c r="GED52" s="35"/>
      <c r="GEE52" s="35"/>
      <c r="GEF52" s="35"/>
      <c r="GEG52" s="35"/>
      <c r="GEH52" s="35"/>
      <c r="GEI52" s="35"/>
      <c r="GEJ52" s="35"/>
      <c r="GEK52" s="35"/>
      <c r="GEL52" s="35"/>
      <c r="GEM52" s="35"/>
      <c r="GEN52" s="35"/>
      <c r="GEO52" s="35"/>
      <c r="GEP52" s="35"/>
      <c r="GEQ52" s="35"/>
      <c r="GER52" s="35"/>
      <c r="GES52" s="35"/>
      <c r="GET52" s="35"/>
      <c r="GEU52" s="35"/>
      <c r="GEV52" s="35"/>
      <c r="GEW52" s="35"/>
      <c r="GEX52" s="35"/>
      <c r="GEY52" s="35"/>
      <c r="GEZ52" s="35"/>
      <c r="GFA52" s="35"/>
      <c r="GFB52" s="35"/>
      <c r="GFC52" s="35"/>
      <c r="GFD52" s="35"/>
      <c r="GFE52" s="35"/>
      <c r="GFF52" s="35"/>
      <c r="GFG52" s="35"/>
      <c r="GFH52" s="35"/>
      <c r="GFI52" s="35"/>
      <c r="GFJ52" s="35"/>
      <c r="GFK52" s="35"/>
      <c r="GFL52" s="35"/>
      <c r="GFM52" s="35"/>
      <c r="GFN52" s="35"/>
      <c r="GFO52" s="35"/>
      <c r="GFP52" s="35"/>
      <c r="GFQ52" s="35"/>
      <c r="GFR52" s="35"/>
      <c r="GFS52" s="35"/>
      <c r="GFT52" s="35"/>
      <c r="GFU52" s="35"/>
      <c r="GFV52" s="35"/>
      <c r="GFW52" s="35"/>
      <c r="GFX52" s="35"/>
      <c r="GFY52" s="35"/>
      <c r="GFZ52" s="35"/>
      <c r="GGA52" s="35"/>
      <c r="GGB52" s="35"/>
      <c r="GGC52" s="35"/>
      <c r="GGD52" s="35"/>
      <c r="GGE52" s="35"/>
      <c r="GGF52" s="35"/>
      <c r="GGG52" s="35"/>
      <c r="GGH52" s="35"/>
      <c r="GGI52" s="35"/>
      <c r="GGJ52" s="35"/>
      <c r="GGK52" s="35"/>
      <c r="GGL52" s="35"/>
      <c r="GGM52" s="35"/>
      <c r="GGN52" s="35"/>
      <c r="GGO52" s="35"/>
      <c r="GGP52" s="35"/>
      <c r="GGQ52" s="35"/>
      <c r="GGR52" s="35"/>
      <c r="GGS52" s="35"/>
      <c r="GGT52" s="35"/>
      <c r="GGU52" s="35"/>
      <c r="GGV52" s="35"/>
      <c r="GGW52" s="35"/>
      <c r="GGX52" s="35"/>
      <c r="GGY52" s="35"/>
      <c r="GGZ52" s="35"/>
      <c r="GHA52" s="35"/>
      <c r="GHB52" s="35"/>
      <c r="GHC52" s="35"/>
      <c r="GHD52" s="35"/>
      <c r="GHE52" s="35"/>
      <c r="GHF52" s="35"/>
      <c r="GHG52" s="35"/>
      <c r="GHH52" s="35"/>
      <c r="GHI52" s="35"/>
      <c r="GHJ52" s="35"/>
      <c r="GHK52" s="35"/>
      <c r="GHL52" s="35"/>
      <c r="GHM52" s="35"/>
      <c r="GHN52" s="35"/>
      <c r="GHO52" s="35"/>
      <c r="GHP52" s="35"/>
      <c r="GHQ52" s="35"/>
      <c r="GHR52" s="35"/>
      <c r="GHS52" s="35"/>
      <c r="GHT52" s="35"/>
      <c r="GHU52" s="35"/>
      <c r="GHV52" s="35"/>
      <c r="GHW52" s="35"/>
      <c r="GHX52" s="35"/>
      <c r="GHY52" s="35"/>
      <c r="GHZ52" s="35"/>
      <c r="GIA52" s="35"/>
      <c r="GIB52" s="35"/>
      <c r="GIC52" s="35"/>
      <c r="GID52" s="35"/>
      <c r="GIE52" s="35"/>
      <c r="GIF52" s="35"/>
      <c r="GIG52" s="35"/>
      <c r="GIH52" s="35"/>
      <c r="GII52" s="35"/>
      <c r="GIJ52" s="35"/>
      <c r="GIK52" s="35"/>
      <c r="GIL52" s="35"/>
      <c r="GIM52" s="35"/>
      <c r="GIN52" s="35"/>
      <c r="GIO52" s="35"/>
      <c r="GIP52" s="35"/>
      <c r="GIQ52" s="35"/>
      <c r="GIR52" s="35"/>
      <c r="GIS52" s="35"/>
      <c r="GIT52" s="35"/>
      <c r="GIU52" s="35"/>
      <c r="GIV52" s="35"/>
      <c r="GIW52" s="35"/>
      <c r="GIX52" s="35"/>
      <c r="GIY52" s="35"/>
      <c r="GIZ52" s="35"/>
      <c r="GJA52" s="35"/>
      <c r="GJB52" s="35"/>
      <c r="GJC52" s="35"/>
      <c r="GJD52" s="35"/>
      <c r="GJE52" s="35"/>
      <c r="GJF52" s="35"/>
      <c r="GJG52" s="35"/>
      <c r="GJH52" s="35"/>
      <c r="GJI52" s="35"/>
      <c r="GJJ52" s="35"/>
      <c r="GJK52" s="35"/>
      <c r="GJL52" s="35"/>
      <c r="GJM52" s="35"/>
      <c r="GJN52" s="35"/>
      <c r="GJO52" s="35"/>
      <c r="GJP52" s="35"/>
      <c r="GJQ52" s="35"/>
      <c r="GJR52" s="35"/>
      <c r="GJS52" s="35"/>
      <c r="GJT52" s="35"/>
      <c r="GJU52" s="35"/>
      <c r="GJV52" s="35"/>
      <c r="GJW52" s="35"/>
      <c r="GJX52" s="35"/>
      <c r="GJY52" s="35"/>
      <c r="GJZ52" s="35"/>
      <c r="GKA52" s="35"/>
      <c r="GKB52" s="35"/>
      <c r="GKC52" s="35"/>
      <c r="GKD52" s="35"/>
      <c r="GKE52" s="35"/>
      <c r="GKF52" s="35"/>
      <c r="GKG52" s="35"/>
      <c r="GKH52" s="35"/>
      <c r="GKI52" s="35"/>
      <c r="GKJ52" s="35"/>
      <c r="GKK52" s="35"/>
      <c r="GKL52" s="35"/>
      <c r="GKM52" s="35"/>
      <c r="GKN52" s="35"/>
      <c r="GKO52" s="35"/>
      <c r="GKP52" s="35"/>
      <c r="GKQ52" s="35"/>
      <c r="GKR52" s="35"/>
      <c r="GKS52" s="35"/>
      <c r="GKT52" s="35"/>
      <c r="GKU52" s="35"/>
      <c r="GKV52" s="35"/>
      <c r="GKW52" s="35"/>
      <c r="GKX52" s="35"/>
      <c r="GKY52" s="35"/>
      <c r="GKZ52" s="35"/>
      <c r="GLA52" s="35"/>
      <c r="GLB52" s="35"/>
      <c r="GLC52" s="35"/>
      <c r="GLD52" s="35"/>
      <c r="GLE52" s="35"/>
      <c r="GLF52" s="35"/>
      <c r="GLG52" s="35"/>
      <c r="GLH52" s="35"/>
      <c r="GLI52" s="35"/>
      <c r="GLJ52" s="35"/>
      <c r="GLK52" s="35"/>
      <c r="GLL52" s="35"/>
      <c r="GLM52" s="35"/>
      <c r="GLN52" s="35"/>
      <c r="GLO52" s="35"/>
      <c r="GLP52" s="35"/>
      <c r="GLQ52" s="35"/>
      <c r="GLR52" s="35"/>
      <c r="GLS52" s="35"/>
      <c r="GLT52" s="35"/>
      <c r="GLU52" s="35"/>
      <c r="GLV52" s="35"/>
      <c r="GLW52" s="35"/>
      <c r="GLX52" s="35"/>
      <c r="GLY52" s="35"/>
      <c r="GLZ52" s="35"/>
      <c r="GMA52" s="35"/>
      <c r="GMB52" s="35"/>
      <c r="GMC52" s="35"/>
      <c r="GMD52" s="35"/>
      <c r="GME52" s="35"/>
      <c r="GMF52" s="35"/>
      <c r="GMG52" s="35"/>
      <c r="GMH52" s="35"/>
      <c r="GMI52" s="35"/>
      <c r="GMJ52" s="35"/>
      <c r="GMK52" s="35"/>
      <c r="GML52" s="35"/>
      <c r="GMM52" s="35"/>
      <c r="GMN52" s="35"/>
      <c r="GMO52" s="35"/>
      <c r="GMP52" s="35"/>
      <c r="GMQ52" s="35"/>
      <c r="GMR52" s="35"/>
      <c r="GMS52" s="35"/>
      <c r="GMT52" s="35"/>
      <c r="GMU52" s="35"/>
      <c r="GMV52" s="35"/>
      <c r="GMW52" s="35"/>
      <c r="GMX52" s="35"/>
      <c r="GMY52" s="35"/>
      <c r="GMZ52" s="35"/>
      <c r="GNA52" s="35"/>
      <c r="GNB52" s="35"/>
      <c r="GNC52" s="35"/>
      <c r="GND52" s="35"/>
      <c r="GNE52" s="35"/>
      <c r="GNF52" s="35"/>
      <c r="GNG52" s="35"/>
      <c r="GNH52" s="35"/>
      <c r="GNI52" s="35"/>
      <c r="GNJ52" s="35"/>
      <c r="GNK52" s="35"/>
      <c r="GNL52" s="35"/>
      <c r="GNM52" s="35"/>
      <c r="GNN52" s="35"/>
      <c r="GNO52" s="35"/>
      <c r="GNP52" s="35"/>
      <c r="GNQ52" s="35"/>
      <c r="GNR52" s="35"/>
      <c r="GNS52" s="35"/>
      <c r="GNT52" s="35"/>
      <c r="GNU52" s="35"/>
      <c r="GNV52" s="35"/>
      <c r="GNW52" s="35"/>
      <c r="GNX52" s="35"/>
      <c r="GNY52" s="35"/>
      <c r="GNZ52" s="35"/>
      <c r="GOA52" s="35"/>
      <c r="GOB52" s="35"/>
      <c r="GOC52" s="35"/>
      <c r="GOD52" s="35"/>
      <c r="GOE52" s="35"/>
      <c r="GOF52" s="35"/>
      <c r="GOG52" s="35"/>
      <c r="GOH52" s="35"/>
      <c r="GOI52" s="35"/>
      <c r="GOJ52" s="35"/>
      <c r="GOK52" s="35"/>
      <c r="GOL52" s="35"/>
      <c r="GOM52" s="35"/>
      <c r="GON52" s="35"/>
      <c r="GOO52" s="35"/>
      <c r="GOP52" s="35"/>
      <c r="GOQ52" s="35"/>
      <c r="GOR52" s="35"/>
      <c r="GOS52" s="35"/>
      <c r="GOT52" s="35"/>
      <c r="GOU52" s="35"/>
      <c r="GOV52" s="35"/>
      <c r="GOW52" s="35"/>
      <c r="GOX52" s="35"/>
      <c r="GOY52" s="35"/>
      <c r="GOZ52" s="35"/>
      <c r="GPA52" s="35"/>
      <c r="GPB52" s="35"/>
      <c r="GPC52" s="35"/>
      <c r="GPD52" s="35"/>
      <c r="GPE52" s="35"/>
      <c r="GPF52" s="35"/>
      <c r="GPG52" s="35"/>
      <c r="GPH52" s="35"/>
      <c r="GPI52" s="35"/>
      <c r="GPJ52" s="35"/>
      <c r="GPK52" s="35"/>
      <c r="GPL52" s="35"/>
      <c r="GPM52" s="35"/>
      <c r="GPN52" s="35"/>
      <c r="GPO52" s="35"/>
      <c r="GPP52" s="35"/>
      <c r="GPQ52" s="35"/>
      <c r="GPR52" s="35"/>
      <c r="GPS52" s="35"/>
      <c r="GPT52" s="35"/>
      <c r="GPU52" s="35"/>
      <c r="GPV52" s="35"/>
      <c r="GPW52" s="35"/>
      <c r="GPX52" s="35"/>
      <c r="GPY52" s="35"/>
      <c r="GPZ52" s="35"/>
      <c r="GQA52" s="35"/>
      <c r="GQB52" s="35"/>
      <c r="GQC52" s="35"/>
      <c r="GQD52" s="35"/>
      <c r="GQE52" s="35"/>
      <c r="GQF52" s="35"/>
      <c r="GQG52" s="35"/>
      <c r="GQH52" s="35"/>
      <c r="GQI52" s="35"/>
      <c r="GQJ52" s="35"/>
      <c r="GQK52" s="35"/>
      <c r="GQL52" s="35"/>
      <c r="GQM52" s="35"/>
      <c r="GQN52" s="35"/>
      <c r="GQO52" s="35"/>
      <c r="GQP52" s="35"/>
      <c r="GQQ52" s="35"/>
      <c r="GQR52" s="35"/>
      <c r="GQS52" s="35"/>
      <c r="GQT52" s="35"/>
      <c r="GQU52" s="35"/>
      <c r="GQV52" s="35"/>
      <c r="GQW52" s="35"/>
      <c r="GQX52" s="35"/>
      <c r="GQY52" s="35"/>
      <c r="GQZ52" s="35"/>
      <c r="GRA52" s="35"/>
      <c r="GRB52" s="35"/>
      <c r="GRC52" s="35"/>
      <c r="GRD52" s="35"/>
      <c r="GRE52" s="35"/>
      <c r="GRF52" s="35"/>
      <c r="GRG52" s="35"/>
      <c r="GRH52" s="35"/>
      <c r="GRI52" s="35"/>
      <c r="GRJ52" s="35"/>
      <c r="GRK52" s="35"/>
      <c r="GRL52" s="35"/>
      <c r="GRM52" s="35"/>
      <c r="GRN52" s="35"/>
      <c r="GRO52" s="35"/>
      <c r="GRP52" s="35"/>
      <c r="GRQ52" s="35"/>
      <c r="GRR52" s="35"/>
      <c r="GRS52" s="35"/>
      <c r="GRT52" s="35"/>
      <c r="GRU52" s="35"/>
      <c r="GRV52" s="35"/>
      <c r="GRW52" s="35"/>
      <c r="GRX52" s="35"/>
      <c r="GRY52" s="35"/>
      <c r="GRZ52" s="35"/>
      <c r="GSA52" s="35"/>
      <c r="GSB52" s="35"/>
      <c r="GSC52" s="35"/>
      <c r="GSD52" s="35"/>
      <c r="GSE52" s="35"/>
      <c r="GSF52" s="35"/>
      <c r="GSG52" s="35"/>
      <c r="GSH52" s="35"/>
      <c r="GSI52" s="35"/>
      <c r="GSJ52" s="35"/>
      <c r="GSK52" s="35"/>
      <c r="GSL52" s="35"/>
      <c r="GSM52" s="35"/>
      <c r="GSN52" s="35"/>
      <c r="GSO52" s="35"/>
      <c r="GSP52" s="35"/>
      <c r="GSQ52" s="35"/>
      <c r="GSR52" s="35"/>
      <c r="GSS52" s="35"/>
      <c r="GST52" s="35"/>
      <c r="GSU52" s="35"/>
      <c r="GSV52" s="35"/>
      <c r="GSW52" s="35"/>
      <c r="GSX52" s="35"/>
      <c r="GSY52" s="35"/>
      <c r="GSZ52" s="35"/>
      <c r="GTA52" s="35"/>
      <c r="GTB52" s="35"/>
      <c r="GTC52" s="35"/>
      <c r="GTD52" s="35"/>
      <c r="GTE52" s="35"/>
      <c r="GTF52" s="35"/>
      <c r="GTG52" s="35"/>
      <c r="GTH52" s="35"/>
      <c r="GTI52" s="35"/>
      <c r="GTJ52" s="35"/>
      <c r="GTK52" s="35"/>
      <c r="GTL52" s="35"/>
      <c r="GTM52" s="35"/>
      <c r="GTN52" s="35"/>
      <c r="GTO52" s="35"/>
      <c r="GTP52" s="35"/>
      <c r="GTQ52" s="35"/>
      <c r="GTR52" s="35"/>
      <c r="GTS52" s="35"/>
      <c r="GTT52" s="35"/>
      <c r="GTU52" s="35"/>
      <c r="GTV52" s="35"/>
      <c r="GTW52" s="35"/>
      <c r="GTX52" s="35"/>
      <c r="GTY52" s="35"/>
      <c r="GTZ52" s="35"/>
      <c r="GUA52" s="35"/>
      <c r="GUB52" s="35"/>
      <c r="GUC52" s="35"/>
      <c r="GUD52" s="35"/>
      <c r="GUE52" s="35"/>
      <c r="GUF52" s="35"/>
      <c r="GUG52" s="35"/>
      <c r="GUH52" s="35"/>
      <c r="GUI52" s="35"/>
      <c r="GUJ52" s="35"/>
      <c r="GUK52" s="35"/>
      <c r="GUL52" s="35"/>
      <c r="GUM52" s="35"/>
      <c r="GUN52" s="35"/>
      <c r="GUO52" s="35"/>
      <c r="GUP52" s="35"/>
      <c r="GUQ52" s="35"/>
      <c r="GUR52" s="35"/>
      <c r="GUS52" s="35"/>
      <c r="GUT52" s="35"/>
      <c r="GUU52" s="35"/>
      <c r="GUV52" s="35"/>
      <c r="GUW52" s="35"/>
      <c r="GUX52" s="35"/>
      <c r="GUY52" s="35"/>
      <c r="GUZ52" s="35"/>
      <c r="GVA52" s="35"/>
      <c r="GVB52" s="35"/>
      <c r="GVC52" s="35"/>
      <c r="GVD52" s="35"/>
      <c r="GVE52" s="35"/>
      <c r="GVF52" s="35"/>
      <c r="GVG52" s="35"/>
      <c r="GVH52" s="35"/>
      <c r="GVI52" s="35"/>
      <c r="GVJ52" s="35"/>
      <c r="GVK52" s="35"/>
      <c r="GVL52" s="35"/>
      <c r="GVM52" s="35"/>
      <c r="GVN52" s="35"/>
      <c r="GVO52" s="35"/>
      <c r="GVP52" s="35"/>
      <c r="GVQ52" s="35"/>
      <c r="GVR52" s="35"/>
      <c r="GVS52" s="35"/>
      <c r="GVT52" s="35"/>
      <c r="GVU52" s="35"/>
      <c r="GVV52" s="35"/>
      <c r="GVW52" s="35"/>
      <c r="GVX52" s="35"/>
      <c r="GVY52" s="35"/>
      <c r="GVZ52" s="35"/>
      <c r="GWA52" s="35"/>
      <c r="GWB52" s="35"/>
      <c r="GWC52" s="35"/>
      <c r="GWD52" s="35"/>
      <c r="GWE52" s="35"/>
      <c r="GWF52" s="35"/>
      <c r="GWG52" s="35"/>
      <c r="GWH52" s="35"/>
      <c r="GWI52" s="35"/>
      <c r="GWJ52" s="35"/>
      <c r="GWK52" s="35"/>
      <c r="GWL52" s="35"/>
      <c r="GWM52" s="35"/>
      <c r="GWN52" s="35"/>
      <c r="GWO52" s="35"/>
      <c r="GWP52" s="35"/>
      <c r="GWQ52" s="35"/>
      <c r="GWR52" s="35"/>
      <c r="GWS52" s="35"/>
      <c r="GWT52" s="35"/>
      <c r="GWU52" s="35"/>
      <c r="GWV52" s="35"/>
      <c r="GWW52" s="35"/>
      <c r="GWX52" s="35"/>
      <c r="GWY52" s="35"/>
      <c r="GWZ52" s="35"/>
      <c r="GXA52" s="35"/>
      <c r="GXB52" s="35"/>
      <c r="GXC52" s="35"/>
      <c r="GXD52" s="35"/>
      <c r="GXE52" s="35"/>
      <c r="GXF52" s="35"/>
      <c r="GXG52" s="35"/>
      <c r="GXH52" s="35"/>
      <c r="GXI52" s="35"/>
      <c r="GXJ52" s="35"/>
      <c r="GXK52" s="35"/>
      <c r="GXL52" s="35"/>
      <c r="GXM52" s="35"/>
      <c r="GXN52" s="35"/>
      <c r="GXO52" s="35"/>
      <c r="GXP52" s="35"/>
      <c r="GXQ52" s="35"/>
      <c r="GXR52" s="35"/>
      <c r="GXS52" s="35"/>
      <c r="GXT52" s="35"/>
      <c r="GXU52" s="35"/>
      <c r="GXV52" s="35"/>
      <c r="GXW52" s="35"/>
      <c r="GXX52" s="35"/>
      <c r="GXY52" s="35"/>
      <c r="GXZ52" s="35"/>
      <c r="GYA52" s="35"/>
      <c r="GYB52" s="35"/>
      <c r="GYC52" s="35"/>
      <c r="GYD52" s="35"/>
      <c r="GYE52" s="35"/>
      <c r="GYF52" s="35"/>
      <c r="GYG52" s="35"/>
      <c r="GYH52" s="35"/>
      <c r="GYI52" s="35"/>
      <c r="GYJ52" s="35"/>
      <c r="GYK52" s="35"/>
      <c r="GYL52" s="35"/>
      <c r="GYM52" s="35"/>
      <c r="GYN52" s="35"/>
      <c r="GYO52" s="35"/>
      <c r="GYP52" s="35"/>
      <c r="GYQ52" s="35"/>
      <c r="GYR52" s="35"/>
      <c r="GYS52" s="35"/>
      <c r="GYT52" s="35"/>
      <c r="GYU52" s="35"/>
      <c r="GYV52" s="35"/>
      <c r="GYW52" s="35"/>
      <c r="GYX52" s="35"/>
      <c r="GYY52" s="35"/>
      <c r="GYZ52" s="35"/>
      <c r="GZA52" s="35"/>
      <c r="GZB52" s="35"/>
      <c r="GZC52" s="35"/>
      <c r="GZD52" s="35"/>
      <c r="GZE52" s="35"/>
      <c r="GZF52" s="35"/>
      <c r="GZG52" s="35"/>
      <c r="GZH52" s="35"/>
      <c r="GZI52" s="35"/>
      <c r="GZJ52" s="35"/>
      <c r="GZK52" s="35"/>
      <c r="GZL52" s="35"/>
      <c r="GZM52" s="35"/>
      <c r="GZN52" s="35"/>
      <c r="GZO52" s="35"/>
      <c r="GZP52" s="35"/>
      <c r="GZQ52" s="35"/>
      <c r="GZR52" s="35"/>
      <c r="GZS52" s="35"/>
      <c r="GZT52" s="35"/>
      <c r="GZU52" s="35"/>
      <c r="GZV52" s="35"/>
      <c r="GZW52" s="35"/>
      <c r="GZX52" s="35"/>
      <c r="GZY52" s="35"/>
      <c r="GZZ52" s="35"/>
      <c r="HAA52" s="35"/>
      <c r="HAB52" s="35"/>
      <c r="HAC52" s="35"/>
      <c r="HAD52" s="35"/>
      <c r="HAE52" s="35"/>
      <c r="HAF52" s="35"/>
      <c r="HAG52" s="35"/>
      <c r="HAH52" s="35"/>
      <c r="HAI52" s="35"/>
      <c r="HAJ52" s="35"/>
      <c r="HAK52" s="35"/>
      <c r="HAL52" s="35"/>
      <c r="HAM52" s="35"/>
      <c r="HAN52" s="35"/>
      <c r="HAO52" s="35"/>
      <c r="HAP52" s="35"/>
      <c r="HAQ52" s="35"/>
      <c r="HAR52" s="35"/>
      <c r="HAS52" s="35"/>
      <c r="HAT52" s="35"/>
      <c r="HAU52" s="35"/>
      <c r="HAV52" s="35"/>
      <c r="HAW52" s="35"/>
      <c r="HAX52" s="35"/>
      <c r="HAY52" s="35"/>
      <c r="HAZ52" s="35"/>
      <c r="HBA52" s="35"/>
      <c r="HBB52" s="35"/>
      <c r="HBC52" s="35"/>
      <c r="HBD52" s="35"/>
      <c r="HBE52" s="35"/>
      <c r="HBF52" s="35"/>
      <c r="HBG52" s="35"/>
      <c r="HBH52" s="35"/>
      <c r="HBI52" s="35"/>
      <c r="HBJ52" s="35"/>
      <c r="HBK52" s="35"/>
      <c r="HBL52" s="35"/>
      <c r="HBM52" s="35"/>
      <c r="HBN52" s="35"/>
      <c r="HBO52" s="35"/>
      <c r="HBP52" s="35"/>
      <c r="HBQ52" s="35"/>
      <c r="HBR52" s="35"/>
      <c r="HBS52" s="35"/>
      <c r="HBT52" s="35"/>
      <c r="HBU52" s="35"/>
      <c r="HBV52" s="35"/>
      <c r="HBW52" s="35"/>
      <c r="HBX52" s="35"/>
      <c r="HBY52" s="35"/>
      <c r="HBZ52" s="35"/>
      <c r="HCA52" s="35"/>
      <c r="HCB52" s="35"/>
      <c r="HCC52" s="35"/>
      <c r="HCD52" s="35"/>
      <c r="HCE52" s="35"/>
      <c r="HCF52" s="35"/>
      <c r="HCG52" s="35"/>
      <c r="HCH52" s="35"/>
      <c r="HCI52" s="35"/>
      <c r="HCJ52" s="35"/>
      <c r="HCK52" s="35"/>
      <c r="HCL52" s="35"/>
      <c r="HCM52" s="35"/>
      <c r="HCN52" s="35"/>
      <c r="HCO52" s="35"/>
      <c r="HCP52" s="35"/>
      <c r="HCQ52" s="35"/>
      <c r="HCR52" s="35"/>
      <c r="HCS52" s="35"/>
      <c r="HCT52" s="35"/>
      <c r="HCU52" s="35"/>
      <c r="HCV52" s="35"/>
      <c r="HCW52" s="35"/>
      <c r="HCX52" s="35"/>
      <c r="HCY52" s="35"/>
      <c r="HCZ52" s="35"/>
      <c r="HDA52" s="35"/>
      <c r="HDB52" s="35"/>
      <c r="HDC52" s="35"/>
      <c r="HDD52" s="35"/>
      <c r="HDE52" s="35"/>
      <c r="HDF52" s="35"/>
      <c r="HDG52" s="35"/>
      <c r="HDH52" s="35"/>
      <c r="HDI52" s="35"/>
      <c r="HDJ52" s="35"/>
      <c r="HDK52" s="35"/>
      <c r="HDL52" s="35"/>
      <c r="HDM52" s="35"/>
      <c r="HDN52" s="35"/>
      <c r="HDO52" s="35"/>
      <c r="HDP52" s="35"/>
      <c r="HDQ52" s="35"/>
      <c r="HDR52" s="35"/>
      <c r="HDS52" s="35"/>
      <c r="HDT52" s="35"/>
      <c r="HDU52" s="35"/>
      <c r="HDV52" s="35"/>
      <c r="HDW52" s="35"/>
      <c r="HDX52" s="35"/>
      <c r="HDY52" s="35"/>
      <c r="HDZ52" s="35"/>
      <c r="HEA52" s="35"/>
      <c r="HEB52" s="35"/>
      <c r="HEC52" s="35"/>
      <c r="HED52" s="35"/>
      <c r="HEE52" s="35"/>
      <c r="HEF52" s="35"/>
      <c r="HEG52" s="35"/>
      <c r="HEH52" s="35"/>
      <c r="HEI52" s="35"/>
      <c r="HEJ52" s="35"/>
      <c r="HEK52" s="35"/>
      <c r="HEL52" s="35"/>
      <c r="HEM52" s="35"/>
      <c r="HEN52" s="35"/>
      <c r="HEO52" s="35"/>
      <c r="HEP52" s="35"/>
      <c r="HEQ52" s="35"/>
      <c r="HER52" s="35"/>
      <c r="HES52" s="35"/>
      <c r="HET52" s="35"/>
      <c r="HEU52" s="35"/>
      <c r="HEV52" s="35"/>
      <c r="HEW52" s="35"/>
      <c r="HEX52" s="35"/>
      <c r="HEY52" s="35"/>
      <c r="HEZ52" s="35"/>
      <c r="HFA52" s="35"/>
      <c r="HFB52" s="35"/>
      <c r="HFC52" s="35"/>
      <c r="HFD52" s="35"/>
      <c r="HFE52" s="35"/>
      <c r="HFF52" s="35"/>
      <c r="HFG52" s="35"/>
      <c r="HFH52" s="35"/>
      <c r="HFI52" s="35"/>
      <c r="HFJ52" s="35"/>
      <c r="HFK52" s="35"/>
      <c r="HFL52" s="35"/>
      <c r="HFM52" s="35"/>
      <c r="HFN52" s="35"/>
      <c r="HFO52" s="35"/>
      <c r="HFP52" s="35"/>
      <c r="HFQ52" s="35"/>
      <c r="HFR52" s="35"/>
      <c r="HFS52" s="35"/>
      <c r="HFT52" s="35"/>
      <c r="HFU52" s="35"/>
      <c r="HFV52" s="35"/>
      <c r="HFW52" s="35"/>
      <c r="HFX52" s="35"/>
      <c r="HFY52" s="35"/>
      <c r="HFZ52" s="35"/>
      <c r="HGA52" s="35"/>
      <c r="HGB52" s="35"/>
      <c r="HGC52" s="35"/>
      <c r="HGD52" s="35"/>
      <c r="HGE52" s="35"/>
      <c r="HGF52" s="35"/>
      <c r="HGG52" s="35"/>
      <c r="HGH52" s="35"/>
      <c r="HGI52" s="35"/>
      <c r="HGJ52" s="35"/>
      <c r="HGK52" s="35"/>
      <c r="HGL52" s="35"/>
      <c r="HGM52" s="35"/>
      <c r="HGN52" s="35"/>
      <c r="HGO52" s="35"/>
      <c r="HGP52" s="35"/>
      <c r="HGQ52" s="35"/>
      <c r="HGR52" s="35"/>
      <c r="HGS52" s="35"/>
      <c r="HGT52" s="35"/>
      <c r="HGU52" s="35"/>
      <c r="HGV52" s="35"/>
      <c r="HGW52" s="35"/>
      <c r="HGX52" s="35"/>
      <c r="HGY52" s="35"/>
      <c r="HGZ52" s="35"/>
      <c r="HHA52" s="35"/>
      <c r="HHB52" s="35"/>
      <c r="HHC52" s="35"/>
      <c r="HHD52" s="35"/>
      <c r="HHE52" s="35"/>
      <c r="HHF52" s="35"/>
      <c r="HHG52" s="35"/>
      <c r="HHH52" s="35"/>
      <c r="HHI52" s="35"/>
      <c r="HHJ52" s="35"/>
      <c r="HHK52" s="35"/>
      <c r="HHL52" s="35"/>
      <c r="HHM52" s="35"/>
      <c r="HHN52" s="35"/>
      <c r="HHO52" s="35"/>
      <c r="HHP52" s="35"/>
      <c r="HHQ52" s="35"/>
      <c r="HHR52" s="35"/>
      <c r="HHS52" s="35"/>
      <c r="HHT52" s="35"/>
      <c r="HHU52" s="35"/>
      <c r="HHV52" s="35"/>
      <c r="HHW52" s="35"/>
      <c r="HHX52" s="35"/>
      <c r="HHY52" s="35"/>
      <c r="HHZ52" s="35"/>
      <c r="HIA52" s="35"/>
      <c r="HIB52" s="35"/>
      <c r="HIC52" s="35"/>
      <c r="HID52" s="35"/>
      <c r="HIE52" s="35"/>
      <c r="HIF52" s="35"/>
      <c r="HIG52" s="35"/>
      <c r="HIH52" s="35"/>
      <c r="HII52" s="35"/>
      <c r="HIJ52" s="35"/>
      <c r="HIK52" s="35"/>
      <c r="HIL52" s="35"/>
      <c r="HIM52" s="35"/>
      <c r="HIN52" s="35"/>
      <c r="HIO52" s="35"/>
      <c r="HIP52" s="35"/>
      <c r="HIQ52" s="35"/>
      <c r="HIR52" s="35"/>
      <c r="HIS52" s="35"/>
      <c r="HIT52" s="35"/>
      <c r="HIU52" s="35"/>
      <c r="HIV52" s="35"/>
      <c r="HIW52" s="35"/>
      <c r="HIX52" s="35"/>
      <c r="HIY52" s="35"/>
      <c r="HIZ52" s="35"/>
      <c r="HJA52" s="35"/>
      <c r="HJB52" s="35"/>
      <c r="HJC52" s="35"/>
      <c r="HJD52" s="35"/>
      <c r="HJE52" s="35"/>
      <c r="HJF52" s="35"/>
      <c r="HJG52" s="35"/>
      <c r="HJH52" s="35"/>
      <c r="HJI52" s="35"/>
      <c r="HJJ52" s="35"/>
      <c r="HJK52" s="35"/>
      <c r="HJL52" s="35"/>
      <c r="HJM52" s="35"/>
      <c r="HJN52" s="35"/>
      <c r="HJO52" s="35"/>
      <c r="HJP52" s="35"/>
      <c r="HJQ52" s="35"/>
      <c r="HJR52" s="35"/>
      <c r="HJS52" s="35"/>
      <c r="HJT52" s="35"/>
      <c r="HJU52" s="35"/>
      <c r="HJV52" s="35"/>
      <c r="HJW52" s="35"/>
      <c r="HJX52" s="35"/>
      <c r="HJY52" s="35"/>
      <c r="HJZ52" s="35"/>
      <c r="HKA52" s="35"/>
      <c r="HKB52" s="35"/>
      <c r="HKC52" s="35"/>
      <c r="HKD52" s="35"/>
      <c r="HKE52" s="35"/>
      <c r="HKF52" s="35"/>
      <c r="HKG52" s="35"/>
      <c r="HKH52" s="35"/>
      <c r="HKI52" s="35"/>
      <c r="HKJ52" s="35"/>
      <c r="HKK52" s="35"/>
      <c r="HKL52" s="35"/>
      <c r="HKM52" s="35"/>
      <c r="HKN52" s="35"/>
      <c r="HKO52" s="35"/>
      <c r="HKP52" s="35"/>
      <c r="HKQ52" s="35"/>
      <c r="HKR52" s="35"/>
      <c r="HKS52" s="35"/>
      <c r="HKT52" s="35"/>
      <c r="HKU52" s="35"/>
      <c r="HKV52" s="35"/>
      <c r="HKW52" s="35"/>
      <c r="HKX52" s="35"/>
      <c r="HKY52" s="35"/>
      <c r="HKZ52" s="35"/>
      <c r="HLA52" s="35"/>
      <c r="HLB52" s="35"/>
      <c r="HLC52" s="35"/>
      <c r="HLD52" s="35"/>
      <c r="HLE52" s="35"/>
      <c r="HLF52" s="35"/>
      <c r="HLG52" s="35"/>
      <c r="HLH52" s="35"/>
      <c r="HLI52" s="35"/>
      <c r="HLJ52" s="35"/>
      <c r="HLK52" s="35"/>
      <c r="HLL52" s="35"/>
      <c r="HLM52" s="35"/>
      <c r="HLN52" s="35"/>
      <c r="HLO52" s="35"/>
      <c r="HLP52" s="35"/>
      <c r="HLQ52" s="35"/>
      <c r="HLR52" s="35"/>
      <c r="HLS52" s="35"/>
      <c r="HLT52" s="35"/>
      <c r="HLU52" s="35"/>
      <c r="HLV52" s="35"/>
      <c r="HLW52" s="35"/>
      <c r="HLX52" s="35"/>
      <c r="HLY52" s="35"/>
      <c r="HLZ52" s="35"/>
      <c r="HMA52" s="35"/>
      <c r="HMB52" s="35"/>
      <c r="HMC52" s="35"/>
      <c r="HMD52" s="35"/>
      <c r="HME52" s="35"/>
      <c r="HMF52" s="35"/>
      <c r="HMG52" s="35"/>
      <c r="HMH52" s="35"/>
      <c r="HMI52" s="35"/>
      <c r="HMJ52" s="35"/>
      <c r="HMK52" s="35"/>
      <c r="HML52" s="35"/>
      <c r="HMM52" s="35"/>
      <c r="HMN52" s="35"/>
      <c r="HMO52" s="35"/>
      <c r="HMP52" s="35"/>
      <c r="HMQ52" s="35"/>
      <c r="HMR52" s="35"/>
      <c r="HMS52" s="35"/>
      <c r="HMT52" s="35"/>
      <c r="HMU52" s="35"/>
      <c r="HMV52" s="35"/>
      <c r="HMW52" s="35"/>
      <c r="HMX52" s="35"/>
      <c r="HMY52" s="35"/>
      <c r="HMZ52" s="35"/>
      <c r="HNA52" s="35"/>
      <c r="HNB52" s="35"/>
      <c r="HNC52" s="35"/>
      <c r="HND52" s="35"/>
      <c r="HNE52" s="35"/>
      <c r="HNF52" s="35"/>
      <c r="HNG52" s="35"/>
      <c r="HNH52" s="35"/>
      <c r="HNI52" s="35"/>
      <c r="HNJ52" s="35"/>
      <c r="HNK52" s="35"/>
      <c r="HNL52" s="35"/>
      <c r="HNM52" s="35"/>
      <c r="HNN52" s="35"/>
      <c r="HNO52" s="35"/>
      <c r="HNP52" s="35"/>
      <c r="HNQ52" s="35"/>
      <c r="HNR52" s="35"/>
      <c r="HNS52" s="35"/>
      <c r="HNT52" s="35"/>
      <c r="HNU52" s="35"/>
      <c r="HNV52" s="35"/>
      <c r="HNW52" s="35"/>
      <c r="HNX52" s="35"/>
      <c r="HNY52" s="35"/>
      <c r="HNZ52" s="35"/>
      <c r="HOA52" s="35"/>
      <c r="HOB52" s="35"/>
      <c r="HOC52" s="35"/>
      <c r="HOD52" s="35"/>
      <c r="HOE52" s="35"/>
      <c r="HOF52" s="35"/>
      <c r="HOG52" s="35"/>
      <c r="HOH52" s="35"/>
      <c r="HOI52" s="35"/>
      <c r="HOJ52" s="35"/>
      <c r="HOK52" s="35"/>
      <c r="HOL52" s="35"/>
      <c r="HOM52" s="35"/>
      <c r="HON52" s="35"/>
      <c r="HOO52" s="35"/>
      <c r="HOP52" s="35"/>
      <c r="HOQ52" s="35"/>
      <c r="HOR52" s="35"/>
      <c r="HOS52" s="35"/>
      <c r="HOT52" s="35"/>
      <c r="HOU52" s="35"/>
      <c r="HOV52" s="35"/>
      <c r="HOW52" s="35"/>
      <c r="HOX52" s="35"/>
      <c r="HOY52" s="35"/>
      <c r="HOZ52" s="35"/>
      <c r="HPA52" s="35"/>
      <c r="HPB52" s="35"/>
      <c r="HPC52" s="35"/>
      <c r="HPD52" s="35"/>
      <c r="HPE52" s="35"/>
      <c r="HPF52" s="35"/>
      <c r="HPG52" s="35"/>
      <c r="HPH52" s="35"/>
      <c r="HPI52" s="35"/>
      <c r="HPJ52" s="35"/>
      <c r="HPK52" s="35"/>
      <c r="HPL52" s="35"/>
      <c r="HPM52" s="35"/>
      <c r="HPN52" s="35"/>
      <c r="HPO52" s="35"/>
      <c r="HPP52" s="35"/>
      <c r="HPQ52" s="35"/>
      <c r="HPR52" s="35"/>
      <c r="HPS52" s="35"/>
      <c r="HPT52" s="35"/>
      <c r="HPU52" s="35"/>
      <c r="HPV52" s="35"/>
      <c r="HPW52" s="35"/>
      <c r="HPX52" s="35"/>
      <c r="HPY52" s="35"/>
      <c r="HPZ52" s="35"/>
      <c r="HQA52" s="35"/>
      <c r="HQB52" s="35"/>
      <c r="HQC52" s="35"/>
      <c r="HQD52" s="35"/>
      <c r="HQE52" s="35"/>
      <c r="HQF52" s="35"/>
      <c r="HQG52" s="35"/>
      <c r="HQH52" s="35"/>
      <c r="HQI52" s="35"/>
      <c r="HQJ52" s="35"/>
      <c r="HQK52" s="35"/>
      <c r="HQL52" s="35"/>
      <c r="HQM52" s="35"/>
      <c r="HQN52" s="35"/>
      <c r="HQO52" s="35"/>
      <c r="HQP52" s="35"/>
      <c r="HQQ52" s="35"/>
      <c r="HQR52" s="35"/>
      <c r="HQS52" s="35"/>
      <c r="HQT52" s="35"/>
      <c r="HQU52" s="35"/>
      <c r="HQV52" s="35"/>
      <c r="HQW52" s="35"/>
      <c r="HQX52" s="35"/>
      <c r="HQY52" s="35"/>
      <c r="HQZ52" s="35"/>
      <c r="HRA52" s="35"/>
      <c r="HRB52" s="35"/>
      <c r="HRC52" s="35"/>
      <c r="HRD52" s="35"/>
      <c r="HRE52" s="35"/>
      <c r="HRF52" s="35"/>
      <c r="HRG52" s="35"/>
      <c r="HRH52" s="35"/>
      <c r="HRI52" s="35"/>
      <c r="HRJ52" s="35"/>
      <c r="HRK52" s="35"/>
      <c r="HRL52" s="35"/>
      <c r="HRM52" s="35"/>
      <c r="HRN52" s="35"/>
      <c r="HRO52" s="35"/>
      <c r="HRP52" s="35"/>
      <c r="HRQ52" s="35"/>
      <c r="HRR52" s="35"/>
      <c r="HRS52" s="35"/>
      <c r="HRT52" s="35"/>
      <c r="HRU52" s="35"/>
      <c r="HRV52" s="35"/>
      <c r="HRW52" s="35"/>
      <c r="HRX52" s="35"/>
      <c r="HRY52" s="35"/>
      <c r="HRZ52" s="35"/>
      <c r="HSA52" s="35"/>
      <c r="HSB52" s="35"/>
      <c r="HSC52" s="35"/>
      <c r="HSD52" s="35"/>
      <c r="HSE52" s="35"/>
      <c r="HSF52" s="35"/>
      <c r="HSG52" s="35"/>
      <c r="HSH52" s="35"/>
      <c r="HSI52" s="35"/>
      <c r="HSJ52" s="35"/>
      <c r="HSK52" s="35"/>
      <c r="HSL52" s="35"/>
      <c r="HSM52" s="35"/>
      <c r="HSN52" s="35"/>
      <c r="HSO52" s="35"/>
      <c r="HSP52" s="35"/>
      <c r="HSQ52" s="35"/>
      <c r="HSR52" s="35"/>
      <c r="HSS52" s="35"/>
      <c r="HST52" s="35"/>
      <c r="HSU52" s="35"/>
      <c r="HSV52" s="35"/>
      <c r="HSW52" s="35"/>
      <c r="HSX52" s="35"/>
      <c r="HSY52" s="35"/>
      <c r="HSZ52" s="35"/>
      <c r="HTA52" s="35"/>
      <c r="HTB52" s="35"/>
      <c r="HTC52" s="35"/>
      <c r="HTD52" s="35"/>
      <c r="HTE52" s="35"/>
      <c r="HTF52" s="35"/>
      <c r="HTG52" s="35"/>
      <c r="HTH52" s="35"/>
      <c r="HTI52" s="35"/>
      <c r="HTJ52" s="35"/>
      <c r="HTK52" s="35"/>
      <c r="HTL52" s="35"/>
      <c r="HTM52" s="35"/>
      <c r="HTN52" s="35"/>
      <c r="HTO52" s="35"/>
      <c r="HTP52" s="35"/>
      <c r="HTQ52" s="35"/>
      <c r="HTR52" s="35"/>
      <c r="HTS52" s="35"/>
      <c r="HTT52" s="35"/>
      <c r="HTU52" s="35"/>
      <c r="HTV52" s="35"/>
      <c r="HTW52" s="35"/>
      <c r="HTX52" s="35"/>
      <c r="HTY52" s="35"/>
      <c r="HTZ52" s="35"/>
      <c r="HUA52" s="35"/>
      <c r="HUB52" s="35"/>
      <c r="HUC52" s="35"/>
      <c r="HUD52" s="35"/>
      <c r="HUE52" s="35"/>
      <c r="HUF52" s="35"/>
      <c r="HUG52" s="35"/>
      <c r="HUH52" s="35"/>
      <c r="HUI52" s="35"/>
      <c r="HUJ52" s="35"/>
      <c r="HUK52" s="35"/>
      <c r="HUL52" s="35"/>
      <c r="HUM52" s="35"/>
      <c r="HUN52" s="35"/>
      <c r="HUO52" s="35"/>
      <c r="HUP52" s="35"/>
      <c r="HUQ52" s="35"/>
      <c r="HUR52" s="35"/>
      <c r="HUS52" s="35"/>
      <c r="HUT52" s="35"/>
      <c r="HUU52" s="35"/>
      <c r="HUV52" s="35"/>
      <c r="HUW52" s="35"/>
      <c r="HUX52" s="35"/>
      <c r="HUY52" s="35"/>
      <c r="HUZ52" s="35"/>
      <c r="HVA52" s="35"/>
      <c r="HVB52" s="35"/>
      <c r="HVC52" s="35"/>
      <c r="HVD52" s="35"/>
      <c r="HVE52" s="35"/>
      <c r="HVF52" s="35"/>
      <c r="HVG52" s="35"/>
      <c r="HVH52" s="35"/>
      <c r="HVI52" s="35"/>
      <c r="HVJ52" s="35"/>
      <c r="HVK52" s="35"/>
      <c r="HVL52" s="35"/>
      <c r="HVM52" s="35"/>
      <c r="HVN52" s="35"/>
      <c r="HVO52" s="35"/>
      <c r="HVP52" s="35"/>
      <c r="HVQ52" s="35"/>
      <c r="HVR52" s="35"/>
      <c r="HVS52" s="35"/>
      <c r="HVT52" s="35"/>
      <c r="HVU52" s="35"/>
      <c r="HVV52" s="35"/>
      <c r="HVW52" s="35"/>
      <c r="HVX52" s="35"/>
      <c r="HVY52" s="35"/>
      <c r="HVZ52" s="35"/>
      <c r="HWA52" s="35"/>
      <c r="HWB52" s="35"/>
      <c r="HWC52" s="35"/>
      <c r="HWD52" s="35"/>
      <c r="HWE52" s="35"/>
      <c r="HWF52" s="35"/>
      <c r="HWG52" s="35"/>
      <c r="HWH52" s="35"/>
      <c r="HWI52" s="35"/>
      <c r="HWJ52" s="35"/>
      <c r="HWK52" s="35"/>
      <c r="HWL52" s="35"/>
      <c r="HWM52" s="35"/>
      <c r="HWN52" s="35"/>
      <c r="HWO52" s="35"/>
      <c r="HWP52" s="35"/>
      <c r="HWQ52" s="35"/>
      <c r="HWR52" s="35"/>
      <c r="HWS52" s="35"/>
      <c r="HWT52" s="35"/>
      <c r="HWU52" s="35"/>
      <c r="HWV52" s="35"/>
      <c r="HWW52" s="35"/>
      <c r="HWX52" s="35"/>
      <c r="HWY52" s="35"/>
      <c r="HWZ52" s="35"/>
      <c r="HXA52" s="35"/>
      <c r="HXB52" s="35"/>
      <c r="HXC52" s="35"/>
      <c r="HXD52" s="35"/>
      <c r="HXE52" s="35"/>
      <c r="HXF52" s="35"/>
      <c r="HXG52" s="35"/>
      <c r="HXH52" s="35"/>
      <c r="HXI52" s="35"/>
      <c r="HXJ52" s="35"/>
      <c r="HXK52" s="35"/>
      <c r="HXL52" s="35"/>
      <c r="HXM52" s="35"/>
      <c r="HXN52" s="35"/>
      <c r="HXO52" s="35"/>
      <c r="HXP52" s="35"/>
      <c r="HXQ52" s="35"/>
      <c r="HXR52" s="35"/>
      <c r="HXS52" s="35"/>
      <c r="HXT52" s="35"/>
      <c r="HXU52" s="35"/>
      <c r="HXV52" s="35"/>
      <c r="HXW52" s="35"/>
      <c r="HXX52" s="35"/>
      <c r="HXY52" s="35"/>
      <c r="HXZ52" s="35"/>
      <c r="HYA52" s="35"/>
      <c r="HYB52" s="35"/>
      <c r="HYC52" s="35"/>
      <c r="HYD52" s="35"/>
      <c r="HYE52" s="35"/>
      <c r="HYF52" s="35"/>
      <c r="HYG52" s="35"/>
      <c r="HYH52" s="35"/>
      <c r="HYI52" s="35"/>
      <c r="HYJ52" s="35"/>
      <c r="HYK52" s="35"/>
      <c r="HYL52" s="35"/>
      <c r="HYM52" s="35"/>
      <c r="HYN52" s="35"/>
      <c r="HYO52" s="35"/>
      <c r="HYP52" s="35"/>
      <c r="HYQ52" s="35"/>
      <c r="HYR52" s="35"/>
      <c r="HYS52" s="35"/>
      <c r="HYT52" s="35"/>
      <c r="HYU52" s="35"/>
      <c r="HYV52" s="35"/>
      <c r="HYW52" s="35"/>
      <c r="HYX52" s="35"/>
      <c r="HYY52" s="35"/>
      <c r="HYZ52" s="35"/>
      <c r="HZA52" s="35"/>
      <c r="HZB52" s="35"/>
      <c r="HZC52" s="35"/>
      <c r="HZD52" s="35"/>
      <c r="HZE52" s="35"/>
      <c r="HZF52" s="35"/>
      <c r="HZG52" s="35"/>
      <c r="HZH52" s="35"/>
      <c r="HZI52" s="35"/>
      <c r="HZJ52" s="35"/>
      <c r="HZK52" s="35"/>
      <c r="HZL52" s="35"/>
      <c r="HZM52" s="35"/>
      <c r="HZN52" s="35"/>
      <c r="HZO52" s="35"/>
      <c r="HZP52" s="35"/>
      <c r="HZQ52" s="35"/>
      <c r="HZR52" s="35"/>
      <c r="HZS52" s="35"/>
      <c r="HZT52" s="35"/>
      <c r="HZU52" s="35"/>
      <c r="HZV52" s="35"/>
      <c r="HZW52" s="35"/>
      <c r="HZX52" s="35"/>
      <c r="HZY52" s="35"/>
      <c r="HZZ52" s="35"/>
      <c r="IAA52" s="35"/>
      <c r="IAB52" s="35"/>
      <c r="IAC52" s="35"/>
      <c r="IAD52" s="35"/>
      <c r="IAE52" s="35"/>
      <c r="IAF52" s="35"/>
      <c r="IAG52" s="35"/>
      <c r="IAH52" s="35"/>
      <c r="IAI52" s="35"/>
      <c r="IAJ52" s="35"/>
      <c r="IAK52" s="35"/>
      <c r="IAL52" s="35"/>
      <c r="IAM52" s="35"/>
      <c r="IAN52" s="35"/>
      <c r="IAO52" s="35"/>
      <c r="IAP52" s="35"/>
      <c r="IAQ52" s="35"/>
      <c r="IAR52" s="35"/>
      <c r="IAS52" s="35"/>
      <c r="IAT52" s="35"/>
      <c r="IAU52" s="35"/>
      <c r="IAV52" s="35"/>
      <c r="IAW52" s="35"/>
      <c r="IAX52" s="35"/>
      <c r="IAY52" s="35"/>
      <c r="IAZ52" s="35"/>
      <c r="IBA52" s="35"/>
      <c r="IBB52" s="35"/>
      <c r="IBC52" s="35"/>
      <c r="IBD52" s="35"/>
      <c r="IBE52" s="35"/>
      <c r="IBF52" s="35"/>
      <c r="IBG52" s="35"/>
      <c r="IBH52" s="35"/>
      <c r="IBI52" s="35"/>
      <c r="IBJ52" s="35"/>
      <c r="IBK52" s="35"/>
      <c r="IBL52" s="35"/>
      <c r="IBM52" s="35"/>
      <c r="IBN52" s="35"/>
      <c r="IBO52" s="35"/>
      <c r="IBP52" s="35"/>
      <c r="IBQ52" s="35"/>
      <c r="IBR52" s="35"/>
      <c r="IBS52" s="35"/>
      <c r="IBT52" s="35"/>
      <c r="IBU52" s="35"/>
      <c r="IBV52" s="35"/>
      <c r="IBW52" s="35"/>
      <c r="IBX52" s="35"/>
      <c r="IBY52" s="35"/>
      <c r="IBZ52" s="35"/>
      <c r="ICA52" s="35"/>
      <c r="ICB52" s="35"/>
      <c r="ICC52" s="35"/>
      <c r="ICD52" s="35"/>
      <c r="ICE52" s="35"/>
      <c r="ICF52" s="35"/>
      <c r="ICG52" s="35"/>
      <c r="ICH52" s="35"/>
      <c r="ICI52" s="35"/>
      <c r="ICJ52" s="35"/>
      <c r="ICK52" s="35"/>
      <c r="ICL52" s="35"/>
      <c r="ICM52" s="35"/>
      <c r="ICN52" s="35"/>
      <c r="ICO52" s="35"/>
      <c r="ICP52" s="35"/>
      <c r="ICQ52" s="35"/>
      <c r="ICR52" s="35"/>
      <c r="ICS52" s="35"/>
      <c r="ICT52" s="35"/>
      <c r="ICU52" s="35"/>
      <c r="ICV52" s="35"/>
      <c r="ICW52" s="35"/>
      <c r="ICX52" s="35"/>
      <c r="ICY52" s="35"/>
      <c r="ICZ52" s="35"/>
      <c r="IDA52" s="35"/>
      <c r="IDB52" s="35"/>
      <c r="IDC52" s="35"/>
      <c r="IDD52" s="35"/>
      <c r="IDE52" s="35"/>
      <c r="IDF52" s="35"/>
      <c r="IDG52" s="35"/>
      <c r="IDH52" s="35"/>
      <c r="IDI52" s="35"/>
      <c r="IDJ52" s="35"/>
      <c r="IDK52" s="35"/>
      <c r="IDL52" s="35"/>
      <c r="IDM52" s="35"/>
      <c r="IDN52" s="35"/>
      <c r="IDO52" s="35"/>
      <c r="IDP52" s="35"/>
      <c r="IDQ52" s="35"/>
      <c r="IDR52" s="35"/>
      <c r="IDS52" s="35"/>
      <c r="IDT52" s="35"/>
      <c r="IDU52" s="35"/>
      <c r="IDV52" s="35"/>
      <c r="IDW52" s="35"/>
      <c r="IDX52" s="35"/>
      <c r="IDY52" s="35"/>
      <c r="IDZ52" s="35"/>
      <c r="IEA52" s="35"/>
      <c r="IEB52" s="35"/>
      <c r="IEC52" s="35"/>
      <c r="IED52" s="35"/>
      <c r="IEE52" s="35"/>
      <c r="IEF52" s="35"/>
      <c r="IEG52" s="35"/>
      <c r="IEH52" s="35"/>
      <c r="IEI52" s="35"/>
      <c r="IEJ52" s="35"/>
      <c r="IEK52" s="35"/>
      <c r="IEL52" s="35"/>
      <c r="IEM52" s="35"/>
      <c r="IEN52" s="35"/>
      <c r="IEO52" s="35"/>
      <c r="IEP52" s="35"/>
      <c r="IEQ52" s="35"/>
      <c r="IER52" s="35"/>
      <c r="IES52" s="35"/>
      <c r="IET52" s="35"/>
      <c r="IEU52" s="35"/>
      <c r="IEV52" s="35"/>
      <c r="IEW52" s="35"/>
      <c r="IEX52" s="35"/>
      <c r="IEY52" s="35"/>
      <c r="IEZ52" s="35"/>
      <c r="IFA52" s="35"/>
      <c r="IFB52" s="35"/>
      <c r="IFC52" s="35"/>
      <c r="IFD52" s="35"/>
      <c r="IFE52" s="35"/>
      <c r="IFF52" s="35"/>
      <c r="IFG52" s="35"/>
      <c r="IFH52" s="35"/>
      <c r="IFI52" s="35"/>
      <c r="IFJ52" s="35"/>
      <c r="IFK52" s="35"/>
      <c r="IFL52" s="35"/>
      <c r="IFM52" s="35"/>
      <c r="IFN52" s="35"/>
      <c r="IFO52" s="35"/>
      <c r="IFP52" s="35"/>
      <c r="IFQ52" s="35"/>
      <c r="IFR52" s="35"/>
      <c r="IFS52" s="35"/>
      <c r="IFT52" s="35"/>
      <c r="IFU52" s="35"/>
      <c r="IFV52" s="35"/>
      <c r="IFW52" s="35"/>
      <c r="IFX52" s="35"/>
      <c r="IFY52" s="35"/>
      <c r="IFZ52" s="35"/>
      <c r="IGA52" s="35"/>
      <c r="IGB52" s="35"/>
      <c r="IGC52" s="35"/>
      <c r="IGD52" s="35"/>
      <c r="IGE52" s="35"/>
      <c r="IGF52" s="35"/>
      <c r="IGG52" s="35"/>
      <c r="IGH52" s="35"/>
      <c r="IGI52" s="35"/>
      <c r="IGJ52" s="35"/>
      <c r="IGK52" s="35"/>
      <c r="IGL52" s="35"/>
      <c r="IGM52" s="35"/>
      <c r="IGN52" s="35"/>
      <c r="IGO52" s="35"/>
      <c r="IGP52" s="35"/>
      <c r="IGQ52" s="35"/>
      <c r="IGR52" s="35"/>
      <c r="IGS52" s="35"/>
      <c r="IGT52" s="35"/>
      <c r="IGU52" s="35"/>
      <c r="IGV52" s="35"/>
      <c r="IGW52" s="35"/>
      <c r="IGX52" s="35"/>
      <c r="IGY52" s="35"/>
      <c r="IGZ52" s="35"/>
      <c r="IHA52" s="35"/>
      <c r="IHB52" s="35"/>
      <c r="IHC52" s="35"/>
      <c r="IHD52" s="35"/>
      <c r="IHE52" s="35"/>
      <c r="IHF52" s="35"/>
      <c r="IHG52" s="35"/>
      <c r="IHH52" s="35"/>
      <c r="IHI52" s="35"/>
      <c r="IHJ52" s="35"/>
      <c r="IHK52" s="35"/>
      <c r="IHL52" s="35"/>
      <c r="IHM52" s="35"/>
      <c r="IHN52" s="35"/>
      <c r="IHO52" s="35"/>
      <c r="IHP52" s="35"/>
      <c r="IHQ52" s="35"/>
      <c r="IHR52" s="35"/>
      <c r="IHS52" s="35"/>
      <c r="IHT52" s="35"/>
      <c r="IHU52" s="35"/>
      <c r="IHV52" s="35"/>
      <c r="IHW52" s="35"/>
      <c r="IHX52" s="35"/>
      <c r="IHY52" s="35"/>
      <c r="IHZ52" s="35"/>
      <c r="IIA52" s="35"/>
      <c r="IIB52" s="35"/>
      <c r="IIC52" s="35"/>
      <c r="IID52" s="35"/>
      <c r="IIE52" s="35"/>
      <c r="IIF52" s="35"/>
      <c r="IIG52" s="35"/>
      <c r="IIH52" s="35"/>
      <c r="III52" s="35"/>
      <c r="IIJ52" s="35"/>
      <c r="IIK52" s="35"/>
      <c r="IIL52" s="35"/>
      <c r="IIM52" s="35"/>
      <c r="IIN52" s="35"/>
      <c r="IIO52" s="35"/>
      <c r="IIP52" s="35"/>
      <c r="IIQ52" s="35"/>
      <c r="IIR52" s="35"/>
      <c r="IIS52" s="35"/>
      <c r="IIT52" s="35"/>
      <c r="IIU52" s="35"/>
      <c r="IIV52" s="35"/>
      <c r="IIW52" s="35"/>
      <c r="IIX52" s="35"/>
      <c r="IIY52" s="35"/>
      <c r="IIZ52" s="35"/>
      <c r="IJA52" s="35"/>
      <c r="IJB52" s="35"/>
      <c r="IJC52" s="35"/>
      <c r="IJD52" s="35"/>
      <c r="IJE52" s="35"/>
      <c r="IJF52" s="35"/>
      <c r="IJG52" s="35"/>
      <c r="IJH52" s="35"/>
      <c r="IJI52" s="35"/>
      <c r="IJJ52" s="35"/>
      <c r="IJK52" s="35"/>
      <c r="IJL52" s="35"/>
      <c r="IJM52" s="35"/>
      <c r="IJN52" s="35"/>
      <c r="IJO52" s="35"/>
      <c r="IJP52" s="35"/>
      <c r="IJQ52" s="35"/>
      <c r="IJR52" s="35"/>
      <c r="IJS52" s="35"/>
      <c r="IJT52" s="35"/>
      <c r="IJU52" s="35"/>
      <c r="IJV52" s="35"/>
      <c r="IJW52" s="35"/>
      <c r="IJX52" s="35"/>
      <c r="IJY52" s="35"/>
      <c r="IJZ52" s="35"/>
      <c r="IKA52" s="35"/>
      <c r="IKB52" s="35"/>
      <c r="IKC52" s="35"/>
      <c r="IKD52" s="35"/>
      <c r="IKE52" s="35"/>
      <c r="IKF52" s="35"/>
      <c r="IKG52" s="35"/>
      <c r="IKH52" s="35"/>
      <c r="IKI52" s="35"/>
      <c r="IKJ52" s="35"/>
      <c r="IKK52" s="35"/>
      <c r="IKL52" s="35"/>
      <c r="IKM52" s="35"/>
      <c r="IKN52" s="35"/>
      <c r="IKO52" s="35"/>
      <c r="IKP52" s="35"/>
      <c r="IKQ52" s="35"/>
      <c r="IKR52" s="35"/>
      <c r="IKS52" s="35"/>
      <c r="IKT52" s="35"/>
      <c r="IKU52" s="35"/>
      <c r="IKV52" s="35"/>
      <c r="IKW52" s="35"/>
      <c r="IKX52" s="35"/>
      <c r="IKY52" s="35"/>
      <c r="IKZ52" s="35"/>
      <c r="ILA52" s="35"/>
      <c r="ILB52" s="35"/>
      <c r="ILC52" s="35"/>
      <c r="ILD52" s="35"/>
      <c r="ILE52" s="35"/>
      <c r="ILF52" s="35"/>
      <c r="ILG52" s="35"/>
      <c r="ILH52" s="35"/>
      <c r="ILI52" s="35"/>
      <c r="ILJ52" s="35"/>
      <c r="ILK52" s="35"/>
      <c r="ILL52" s="35"/>
      <c r="ILM52" s="35"/>
      <c r="ILN52" s="35"/>
      <c r="ILO52" s="35"/>
      <c r="ILP52" s="35"/>
      <c r="ILQ52" s="35"/>
      <c r="ILR52" s="35"/>
      <c r="ILS52" s="35"/>
      <c r="ILT52" s="35"/>
      <c r="ILU52" s="35"/>
      <c r="ILV52" s="35"/>
      <c r="ILW52" s="35"/>
      <c r="ILX52" s="35"/>
      <c r="ILY52" s="35"/>
      <c r="ILZ52" s="35"/>
      <c r="IMA52" s="35"/>
      <c r="IMB52" s="35"/>
      <c r="IMC52" s="35"/>
      <c r="IMD52" s="35"/>
      <c r="IME52" s="35"/>
      <c r="IMF52" s="35"/>
      <c r="IMG52" s="35"/>
      <c r="IMH52" s="35"/>
      <c r="IMI52" s="35"/>
      <c r="IMJ52" s="35"/>
      <c r="IMK52" s="35"/>
      <c r="IML52" s="35"/>
      <c r="IMM52" s="35"/>
      <c r="IMN52" s="35"/>
      <c r="IMO52" s="35"/>
      <c r="IMP52" s="35"/>
      <c r="IMQ52" s="35"/>
      <c r="IMR52" s="35"/>
      <c r="IMS52" s="35"/>
      <c r="IMT52" s="35"/>
      <c r="IMU52" s="35"/>
      <c r="IMV52" s="35"/>
      <c r="IMW52" s="35"/>
      <c r="IMX52" s="35"/>
      <c r="IMY52" s="35"/>
      <c r="IMZ52" s="35"/>
      <c r="INA52" s="35"/>
      <c r="INB52" s="35"/>
      <c r="INC52" s="35"/>
      <c r="IND52" s="35"/>
      <c r="INE52" s="35"/>
      <c r="INF52" s="35"/>
      <c r="ING52" s="35"/>
      <c r="INH52" s="35"/>
      <c r="INI52" s="35"/>
      <c r="INJ52" s="35"/>
      <c r="INK52" s="35"/>
      <c r="INL52" s="35"/>
      <c r="INM52" s="35"/>
      <c r="INN52" s="35"/>
      <c r="INO52" s="35"/>
      <c r="INP52" s="35"/>
      <c r="INQ52" s="35"/>
      <c r="INR52" s="35"/>
      <c r="INS52" s="35"/>
      <c r="INT52" s="35"/>
      <c r="INU52" s="35"/>
      <c r="INV52" s="35"/>
      <c r="INW52" s="35"/>
      <c r="INX52" s="35"/>
      <c r="INY52" s="35"/>
      <c r="INZ52" s="35"/>
      <c r="IOA52" s="35"/>
      <c r="IOB52" s="35"/>
      <c r="IOC52" s="35"/>
      <c r="IOD52" s="35"/>
      <c r="IOE52" s="35"/>
      <c r="IOF52" s="35"/>
      <c r="IOG52" s="35"/>
      <c r="IOH52" s="35"/>
      <c r="IOI52" s="35"/>
      <c r="IOJ52" s="35"/>
      <c r="IOK52" s="35"/>
      <c r="IOL52" s="35"/>
      <c r="IOM52" s="35"/>
      <c r="ION52" s="35"/>
      <c r="IOO52" s="35"/>
      <c r="IOP52" s="35"/>
      <c r="IOQ52" s="35"/>
      <c r="IOR52" s="35"/>
      <c r="IOS52" s="35"/>
      <c r="IOT52" s="35"/>
      <c r="IOU52" s="35"/>
      <c r="IOV52" s="35"/>
      <c r="IOW52" s="35"/>
      <c r="IOX52" s="35"/>
      <c r="IOY52" s="35"/>
      <c r="IOZ52" s="35"/>
      <c r="IPA52" s="35"/>
      <c r="IPB52" s="35"/>
      <c r="IPC52" s="35"/>
      <c r="IPD52" s="35"/>
      <c r="IPE52" s="35"/>
      <c r="IPF52" s="35"/>
      <c r="IPG52" s="35"/>
      <c r="IPH52" s="35"/>
      <c r="IPI52" s="35"/>
      <c r="IPJ52" s="35"/>
      <c r="IPK52" s="35"/>
      <c r="IPL52" s="35"/>
      <c r="IPM52" s="35"/>
      <c r="IPN52" s="35"/>
      <c r="IPO52" s="35"/>
      <c r="IPP52" s="35"/>
      <c r="IPQ52" s="35"/>
      <c r="IPR52" s="35"/>
      <c r="IPS52" s="35"/>
      <c r="IPT52" s="35"/>
      <c r="IPU52" s="35"/>
      <c r="IPV52" s="35"/>
      <c r="IPW52" s="35"/>
      <c r="IPX52" s="35"/>
      <c r="IPY52" s="35"/>
      <c r="IPZ52" s="35"/>
      <c r="IQA52" s="35"/>
      <c r="IQB52" s="35"/>
      <c r="IQC52" s="35"/>
      <c r="IQD52" s="35"/>
      <c r="IQE52" s="35"/>
      <c r="IQF52" s="35"/>
      <c r="IQG52" s="35"/>
      <c r="IQH52" s="35"/>
      <c r="IQI52" s="35"/>
      <c r="IQJ52" s="35"/>
      <c r="IQK52" s="35"/>
      <c r="IQL52" s="35"/>
      <c r="IQM52" s="35"/>
      <c r="IQN52" s="35"/>
      <c r="IQO52" s="35"/>
      <c r="IQP52" s="35"/>
      <c r="IQQ52" s="35"/>
      <c r="IQR52" s="35"/>
      <c r="IQS52" s="35"/>
      <c r="IQT52" s="35"/>
      <c r="IQU52" s="35"/>
      <c r="IQV52" s="35"/>
      <c r="IQW52" s="35"/>
      <c r="IQX52" s="35"/>
      <c r="IQY52" s="35"/>
      <c r="IQZ52" s="35"/>
      <c r="IRA52" s="35"/>
      <c r="IRB52" s="35"/>
      <c r="IRC52" s="35"/>
      <c r="IRD52" s="35"/>
      <c r="IRE52" s="35"/>
      <c r="IRF52" s="35"/>
      <c r="IRG52" s="35"/>
      <c r="IRH52" s="35"/>
      <c r="IRI52" s="35"/>
      <c r="IRJ52" s="35"/>
      <c r="IRK52" s="35"/>
      <c r="IRL52" s="35"/>
      <c r="IRM52" s="35"/>
      <c r="IRN52" s="35"/>
      <c r="IRO52" s="35"/>
      <c r="IRP52" s="35"/>
      <c r="IRQ52" s="35"/>
      <c r="IRR52" s="35"/>
      <c r="IRS52" s="35"/>
      <c r="IRT52" s="35"/>
      <c r="IRU52" s="35"/>
      <c r="IRV52" s="35"/>
      <c r="IRW52" s="35"/>
      <c r="IRX52" s="35"/>
      <c r="IRY52" s="35"/>
      <c r="IRZ52" s="35"/>
      <c r="ISA52" s="35"/>
      <c r="ISB52" s="35"/>
      <c r="ISC52" s="35"/>
      <c r="ISD52" s="35"/>
      <c r="ISE52" s="35"/>
      <c r="ISF52" s="35"/>
      <c r="ISG52" s="35"/>
      <c r="ISH52" s="35"/>
      <c r="ISI52" s="35"/>
      <c r="ISJ52" s="35"/>
      <c r="ISK52" s="35"/>
      <c r="ISL52" s="35"/>
      <c r="ISM52" s="35"/>
      <c r="ISN52" s="35"/>
      <c r="ISO52" s="35"/>
      <c r="ISP52" s="35"/>
      <c r="ISQ52" s="35"/>
      <c r="ISR52" s="35"/>
      <c r="ISS52" s="35"/>
      <c r="IST52" s="35"/>
      <c r="ISU52" s="35"/>
      <c r="ISV52" s="35"/>
      <c r="ISW52" s="35"/>
      <c r="ISX52" s="35"/>
      <c r="ISY52" s="35"/>
      <c r="ISZ52" s="35"/>
      <c r="ITA52" s="35"/>
      <c r="ITB52" s="35"/>
      <c r="ITC52" s="35"/>
      <c r="ITD52" s="35"/>
      <c r="ITE52" s="35"/>
      <c r="ITF52" s="35"/>
      <c r="ITG52" s="35"/>
      <c r="ITH52" s="35"/>
      <c r="ITI52" s="35"/>
      <c r="ITJ52" s="35"/>
      <c r="ITK52" s="35"/>
      <c r="ITL52" s="35"/>
      <c r="ITM52" s="35"/>
      <c r="ITN52" s="35"/>
      <c r="ITO52" s="35"/>
      <c r="ITP52" s="35"/>
      <c r="ITQ52" s="35"/>
      <c r="ITR52" s="35"/>
      <c r="ITS52" s="35"/>
      <c r="ITT52" s="35"/>
      <c r="ITU52" s="35"/>
      <c r="ITV52" s="35"/>
      <c r="ITW52" s="35"/>
      <c r="ITX52" s="35"/>
      <c r="ITY52" s="35"/>
      <c r="ITZ52" s="35"/>
      <c r="IUA52" s="35"/>
      <c r="IUB52" s="35"/>
      <c r="IUC52" s="35"/>
      <c r="IUD52" s="35"/>
      <c r="IUE52" s="35"/>
      <c r="IUF52" s="35"/>
      <c r="IUG52" s="35"/>
      <c r="IUH52" s="35"/>
      <c r="IUI52" s="35"/>
      <c r="IUJ52" s="35"/>
      <c r="IUK52" s="35"/>
      <c r="IUL52" s="35"/>
      <c r="IUM52" s="35"/>
      <c r="IUN52" s="35"/>
      <c r="IUO52" s="35"/>
      <c r="IUP52" s="35"/>
      <c r="IUQ52" s="35"/>
      <c r="IUR52" s="35"/>
      <c r="IUS52" s="35"/>
      <c r="IUT52" s="35"/>
      <c r="IUU52" s="35"/>
      <c r="IUV52" s="35"/>
      <c r="IUW52" s="35"/>
      <c r="IUX52" s="35"/>
      <c r="IUY52" s="35"/>
      <c r="IUZ52" s="35"/>
      <c r="IVA52" s="35"/>
      <c r="IVB52" s="35"/>
      <c r="IVC52" s="35"/>
      <c r="IVD52" s="35"/>
      <c r="IVE52" s="35"/>
      <c r="IVF52" s="35"/>
      <c r="IVG52" s="35"/>
      <c r="IVH52" s="35"/>
      <c r="IVI52" s="35"/>
      <c r="IVJ52" s="35"/>
      <c r="IVK52" s="35"/>
      <c r="IVL52" s="35"/>
      <c r="IVM52" s="35"/>
      <c r="IVN52" s="35"/>
      <c r="IVO52" s="35"/>
      <c r="IVP52" s="35"/>
      <c r="IVQ52" s="35"/>
      <c r="IVR52" s="35"/>
      <c r="IVS52" s="35"/>
      <c r="IVT52" s="35"/>
      <c r="IVU52" s="35"/>
      <c r="IVV52" s="35"/>
      <c r="IVW52" s="35"/>
      <c r="IVX52" s="35"/>
      <c r="IVY52" s="35"/>
      <c r="IVZ52" s="35"/>
      <c r="IWA52" s="35"/>
      <c r="IWB52" s="35"/>
      <c r="IWC52" s="35"/>
      <c r="IWD52" s="35"/>
      <c r="IWE52" s="35"/>
      <c r="IWF52" s="35"/>
      <c r="IWG52" s="35"/>
      <c r="IWH52" s="35"/>
      <c r="IWI52" s="35"/>
      <c r="IWJ52" s="35"/>
      <c r="IWK52" s="35"/>
      <c r="IWL52" s="35"/>
      <c r="IWM52" s="35"/>
      <c r="IWN52" s="35"/>
      <c r="IWO52" s="35"/>
      <c r="IWP52" s="35"/>
      <c r="IWQ52" s="35"/>
      <c r="IWR52" s="35"/>
      <c r="IWS52" s="35"/>
      <c r="IWT52" s="35"/>
      <c r="IWU52" s="35"/>
      <c r="IWV52" s="35"/>
      <c r="IWW52" s="35"/>
      <c r="IWX52" s="35"/>
      <c r="IWY52" s="35"/>
      <c r="IWZ52" s="35"/>
      <c r="IXA52" s="35"/>
      <c r="IXB52" s="35"/>
      <c r="IXC52" s="35"/>
      <c r="IXD52" s="35"/>
      <c r="IXE52" s="35"/>
      <c r="IXF52" s="35"/>
      <c r="IXG52" s="35"/>
      <c r="IXH52" s="35"/>
      <c r="IXI52" s="35"/>
      <c r="IXJ52" s="35"/>
      <c r="IXK52" s="35"/>
      <c r="IXL52" s="35"/>
      <c r="IXM52" s="35"/>
      <c r="IXN52" s="35"/>
      <c r="IXO52" s="35"/>
      <c r="IXP52" s="35"/>
      <c r="IXQ52" s="35"/>
      <c r="IXR52" s="35"/>
      <c r="IXS52" s="35"/>
      <c r="IXT52" s="35"/>
      <c r="IXU52" s="35"/>
      <c r="IXV52" s="35"/>
      <c r="IXW52" s="35"/>
      <c r="IXX52" s="35"/>
      <c r="IXY52" s="35"/>
      <c r="IXZ52" s="35"/>
      <c r="IYA52" s="35"/>
      <c r="IYB52" s="35"/>
      <c r="IYC52" s="35"/>
      <c r="IYD52" s="35"/>
      <c r="IYE52" s="35"/>
      <c r="IYF52" s="35"/>
      <c r="IYG52" s="35"/>
      <c r="IYH52" s="35"/>
      <c r="IYI52" s="35"/>
      <c r="IYJ52" s="35"/>
      <c r="IYK52" s="35"/>
      <c r="IYL52" s="35"/>
      <c r="IYM52" s="35"/>
      <c r="IYN52" s="35"/>
      <c r="IYO52" s="35"/>
      <c r="IYP52" s="35"/>
      <c r="IYQ52" s="35"/>
      <c r="IYR52" s="35"/>
      <c r="IYS52" s="35"/>
      <c r="IYT52" s="35"/>
      <c r="IYU52" s="35"/>
      <c r="IYV52" s="35"/>
      <c r="IYW52" s="35"/>
      <c r="IYX52" s="35"/>
      <c r="IYY52" s="35"/>
      <c r="IYZ52" s="35"/>
      <c r="IZA52" s="35"/>
      <c r="IZB52" s="35"/>
      <c r="IZC52" s="35"/>
      <c r="IZD52" s="35"/>
      <c r="IZE52" s="35"/>
      <c r="IZF52" s="35"/>
      <c r="IZG52" s="35"/>
      <c r="IZH52" s="35"/>
      <c r="IZI52" s="35"/>
      <c r="IZJ52" s="35"/>
      <c r="IZK52" s="35"/>
      <c r="IZL52" s="35"/>
      <c r="IZM52" s="35"/>
      <c r="IZN52" s="35"/>
      <c r="IZO52" s="35"/>
      <c r="IZP52" s="35"/>
      <c r="IZQ52" s="35"/>
      <c r="IZR52" s="35"/>
      <c r="IZS52" s="35"/>
      <c r="IZT52" s="35"/>
      <c r="IZU52" s="35"/>
      <c r="IZV52" s="35"/>
      <c r="IZW52" s="35"/>
      <c r="IZX52" s="35"/>
      <c r="IZY52" s="35"/>
      <c r="IZZ52" s="35"/>
      <c r="JAA52" s="35"/>
      <c r="JAB52" s="35"/>
      <c r="JAC52" s="35"/>
      <c r="JAD52" s="35"/>
      <c r="JAE52" s="35"/>
      <c r="JAF52" s="35"/>
      <c r="JAG52" s="35"/>
      <c r="JAH52" s="35"/>
      <c r="JAI52" s="35"/>
      <c r="JAJ52" s="35"/>
      <c r="JAK52" s="35"/>
      <c r="JAL52" s="35"/>
      <c r="JAM52" s="35"/>
      <c r="JAN52" s="35"/>
      <c r="JAO52" s="35"/>
      <c r="JAP52" s="35"/>
      <c r="JAQ52" s="35"/>
      <c r="JAR52" s="35"/>
      <c r="JAS52" s="35"/>
      <c r="JAT52" s="35"/>
      <c r="JAU52" s="35"/>
      <c r="JAV52" s="35"/>
      <c r="JAW52" s="35"/>
      <c r="JAX52" s="35"/>
      <c r="JAY52" s="35"/>
      <c r="JAZ52" s="35"/>
      <c r="JBA52" s="35"/>
      <c r="JBB52" s="35"/>
      <c r="JBC52" s="35"/>
      <c r="JBD52" s="35"/>
      <c r="JBE52" s="35"/>
      <c r="JBF52" s="35"/>
      <c r="JBG52" s="35"/>
      <c r="JBH52" s="35"/>
      <c r="JBI52" s="35"/>
      <c r="JBJ52" s="35"/>
      <c r="JBK52" s="35"/>
      <c r="JBL52" s="35"/>
      <c r="JBM52" s="35"/>
      <c r="JBN52" s="35"/>
      <c r="JBO52" s="35"/>
      <c r="JBP52" s="35"/>
      <c r="JBQ52" s="35"/>
      <c r="JBR52" s="35"/>
      <c r="JBS52" s="35"/>
      <c r="JBT52" s="35"/>
      <c r="JBU52" s="35"/>
      <c r="JBV52" s="35"/>
      <c r="JBW52" s="35"/>
      <c r="JBX52" s="35"/>
      <c r="JBY52" s="35"/>
      <c r="JBZ52" s="35"/>
      <c r="JCA52" s="35"/>
      <c r="JCB52" s="35"/>
      <c r="JCC52" s="35"/>
      <c r="JCD52" s="35"/>
      <c r="JCE52" s="35"/>
      <c r="JCF52" s="35"/>
      <c r="JCG52" s="35"/>
      <c r="JCH52" s="35"/>
      <c r="JCI52" s="35"/>
      <c r="JCJ52" s="35"/>
      <c r="JCK52" s="35"/>
      <c r="JCL52" s="35"/>
      <c r="JCM52" s="35"/>
      <c r="JCN52" s="35"/>
      <c r="JCO52" s="35"/>
      <c r="JCP52" s="35"/>
      <c r="JCQ52" s="35"/>
      <c r="JCR52" s="35"/>
      <c r="JCS52" s="35"/>
      <c r="JCT52" s="35"/>
      <c r="JCU52" s="35"/>
      <c r="JCV52" s="35"/>
      <c r="JCW52" s="35"/>
      <c r="JCX52" s="35"/>
      <c r="JCY52" s="35"/>
      <c r="JCZ52" s="35"/>
      <c r="JDA52" s="35"/>
      <c r="JDB52" s="35"/>
      <c r="JDC52" s="35"/>
      <c r="JDD52" s="35"/>
      <c r="JDE52" s="35"/>
      <c r="JDF52" s="35"/>
      <c r="JDG52" s="35"/>
      <c r="JDH52" s="35"/>
      <c r="JDI52" s="35"/>
      <c r="JDJ52" s="35"/>
      <c r="JDK52" s="35"/>
      <c r="JDL52" s="35"/>
      <c r="JDM52" s="35"/>
      <c r="JDN52" s="35"/>
      <c r="JDO52" s="35"/>
      <c r="JDP52" s="35"/>
      <c r="JDQ52" s="35"/>
      <c r="JDR52" s="35"/>
      <c r="JDS52" s="35"/>
      <c r="JDT52" s="35"/>
      <c r="JDU52" s="35"/>
      <c r="JDV52" s="35"/>
      <c r="JDW52" s="35"/>
      <c r="JDX52" s="35"/>
      <c r="JDY52" s="35"/>
      <c r="JDZ52" s="35"/>
      <c r="JEA52" s="35"/>
      <c r="JEB52" s="35"/>
      <c r="JEC52" s="35"/>
      <c r="JED52" s="35"/>
      <c r="JEE52" s="35"/>
      <c r="JEF52" s="35"/>
      <c r="JEG52" s="35"/>
      <c r="JEH52" s="35"/>
      <c r="JEI52" s="35"/>
      <c r="JEJ52" s="35"/>
      <c r="JEK52" s="35"/>
      <c r="JEL52" s="35"/>
      <c r="JEM52" s="35"/>
      <c r="JEN52" s="35"/>
      <c r="JEO52" s="35"/>
      <c r="JEP52" s="35"/>
      <c r="JEQ52" s="35"/>
      <c r="JER52" s="35"/>
      <c r="JES52" s="35"/>
      <c r="JET52" s="35"/>
      <c r="JEU52" s="35"/>
      <c r="JEV52" s="35"/>
      <c r="JEW52" s="35"/>
      <c r="JEX52" s="35"/>
      <c r="JEY52" s="35"/>
      <c r="JEZ52" s="35"/>
      <c r="JFA52" s="35"/>
      <c r="JFB52" s="35"/>
      <c r="JFC52" s="35"/>
      <c r="JFD52" s="35"/>
      <c r="JFE52" s="35"/>
      <c r="JFF52" s="35"/>
      <c r="JFG52" s="35"/>
      <c r="JFH52" s="35"/>
      <c r="JFI52" s="35"/>
      <c r="JFJ52" s="35"/>
      <c r="JFK52" s="35"/>
      <c r="JFL52" s="35"/>
      <c r="JFM52" s="35"/>
      <c r="JFN52" s="35"/>
      <c r="JFO52" s="35"/>
      <c r="JFP52" s="35"/>
      <c r="JFQ52" s="35"/>
      <c r="JFR52" s="35"/>
      <c r="JFS52" s="35"/>
      <c r="JFT52" s="35"/>
      <c r="JFU52" s="35"/>
      <c r="JFV52" s="35"/>
      <c r="JFW52" s="35"/>
      <c r="JFX52" s="35"/>
      <c r="JFY52" s="35"/>
      <c r="JFZ52" s="35"/>
      <c r="JGA52" s="35"/>
      <c r="JGB52" s="35"/>
      <c r="JGC52" s="35"/>
      <c r="JGD52" s="35"/>
      <c r="JGE52" s="35"/>
      <c r="JGF52" s="35"/>
      <c r="JGG52" s="35"/>
      <c r="JGH52" s="35"/>
      <c r="JGI52" s="35"/>
      <c r="JGJ52" s="35"/>
      <c r="JGK52" s="35"/>
      <c r="JGL52" s="35"/>
      <c r="JGM52" s="35"/>
      <c r="JGN52" s="35"/>
      <c r="JGO52" s="35"/>
      <c r="JGP52" s="35"/>
      <c r="JGQ52" s="35"/>
      <c r="JGR52" s="35"/>
      <c r="JGS52" s="35"/>
      <c r="JGT52" s="35"/>
      <c r="JGU52" s="35"/>
      <c r="JGV52" s="35"/>
      <c r="JGW52" s="35"/>
      <c r="JGX52" s="35"/>
      <c r="JGY52" s="35"/>
      <c r="JGZ52" s="35"/>
      <c r="JHA52" s="35"/>
      <c r="JHB52" s="35"/>
      <c r="JHC52" s="35"/>
      <c r="JHD52" s="35"/>
      <c r="JHE52" s="35"/>
      <c r="JHF52" s="35"/>
      <c r="JHG52" s="35"/>
      <c r="JHH52" s="35"/>
      <c r="JHI52" s="35"/>
      <c r="JHJ52" s="35"/>
      <c r="JHK52" s="35"/>
      <c r="JHL52" s="35"/>
      <c r="JHM52" s="35"/>
      <c r="JHN52" s="35"/>
      <c r="JHO52" s="35"/>
      <c r="JHP52" s="35"/>
      <c r="JHQ52" s="35"/>
      <c r="JHR52" s="35"/>
      <c r="JHS52" s="35"/>
      <c r="JHT52" s="35"/>
      <c r="JHU52" s="35"/>
      <c r="JHV52" s="35"/>
      <c r="JHW52" s="35"/>
      <c r="JHX52" s="35"/>
      <c r="JHY52" s="35"/>
      <c r="JHZ52" s="35"/>
      <c r="JIA52" s="35"/>
      <c r="JIB52" s="35"/>
      <c r="JIC52" s="35"/>
      <c r="JID52" s="35"/>
      <c r="JIE52" s="35"/>
      <c r="JIF52" s="35"/>
      <c r="JIG52" s="35"/>
      <c r="JIH52" s="35"/>
      <c r="JII52" s="35"/>
      <c r="JIJ52" s="35"/>
      <c r="JIK52" s="35"/>
      <c r="JIL52" s="35"/>
      <c r="JIM52" s="35"/>
      <c r="JIN52" s="35"/>
      <c r="JIO52" s="35"/>
      <c r="JIP52" s="35"/>
      <c r="JIQ52" s="35"/>
      <c r="JIR52" s="35"/>
      <c r="JIS52" s="35"/>
      <c r="JIT52" s="35"/>
      <c r="JIU52" s="35"/>
      <c r="JIV52" s="35"/>
      <c r="JIW52" s="35"/>
      <c r="JIX52" s="35"/>
      <c r="JIY52" s="35"/>
      <c r="JIZ52" s="35"/>
      <c r="JJA52" s="35"/>
      <c r="JJB52" s="35"/>
      <c r="JJC52" s="35"/>
      <c r="JJD52" s="35"/>
      <c r="JJE52" s="35"/>
      <c r="JJF52" s="35"/>
      <c r="JJG52" s="35"/>
      <c r="JJH52" s="35"/>
      <c r="JJI52" s="35"/>
      <c r="JJJ52" s="35"/>
      <c r="JJK52" s="35"/>
      <c r="JJL52" s="35"/>
      <c r="JJM52" s="35"/>
      <c r="JJN52" s="35"/>
      <c r="JJO52" s="35"/>
      <c r="JJP52" s="35"/>
      <c r="JJQ52" s="35"/>
      <c r="JJR52" s="35"/>
      <c r="JJS52" s="35"/>
      <c r="JJT52" s="35"/>
      <c r="JJU52" s="35"/>
      <c r="JJV52" s="35"/>
      <c r="JJW52" s="35"/>
      <c r="JJX52" s="35"/>
      <c r="JJY52" s="35"/>
      <c r="JJZ52" s="35"/>
      <c r="JKA52" s="35"/>
      <c r="JKB52" s="35"/>
      <c r="JKC52" s="35"/>
      <c r="JKD52" s="35"/>
      <c r="JKE52" s="35"/>
      <c r="JKF52" s="35"/>
      <c r="JKG52" s="35"/>
      <c r="JKH52" s="35"/>
      <c r="JKI52" s="35"/>
      <c r="JKJ52" s="35"/>
      <c r="JKK52" s="35"/>
      <c r="JKL52" s="35"/>
      <c r="JKM52" s="35"/>
      <c r="JKN52" s="35"/>
      <c r="JKO52" s="35"/>
      <c r="JKP52" s="35"/>
      <c r="JKQ52" s="35"/>
      <c r="JKR52" s="35"/>
      <c r="JKS52" s="35"/>
      <c r="JKT52" s="35"/>
      <c r="JKU52" s="35"/>
      <c r="JKV52" s="35"/>
      <c r="JKW52" s="35"/>
      <c r="JKX52" s="35"/>
      <c r="JKY52" s="35"/>
      <c r="JKZ52" s="35"/>
      <c r="JLA52" s="35"/>
      <c r="JLB52" s="35"/>
      <c r="JLC52" s="35"/>
      <c r="JLD52" s="35"/>
      <c r="JLE52" s="35"/>
      <c r="JLF52" s="35"/>
      <c r="JLG52" s="35"/>
      <c r="JLH52" s="35"/>
      <c r="JLI52" s="35"/>
      <c r="JLJ52" s="35"/>
      <c r="JLK52" s="35"/>
      <c r="JLL52" s="35"/>
      <c r="JLM52" s="35"/>
      <c r="JLN52" s="35"/>
      <c r="JLO52" s="35"/>
      <c r="JLP52" s="35"/>
      <c r="JLQ52" s="35"/>
      <c r="JLR52" s="35"/>
      <c r="JLS52" s="35"/>
      <c r="JLT52" s="35"/>
      <c r="JLU52" s="35"/>
      <c r="JLV52" s="35"/>
      <c r="JLW52" s="35"/>
      <c r="JLX52" s="35"/>
      <c r="JLY52" s="35"/>
      <c r="JLZ52" s="35"/>
      <c r="JMA52" s="35"/>
      <c r="JMB52" s="35"/>
      <c r="JMC52" s="35"/>
      <c r="JMD52" s="35"/>
      <c r="JME52" s="35"/>
      <c r="JMF52" s="35"/>
      <c r="JMG52" s="35"/>
      <c r="JMH52" s="35"/>
      <c r="JMI52" s="35"/>
      <c r="JMJ52" s="35"/>
      <c r="JMK52" s="35"/>
      <c r="JML52" s="35"/>
      <c r="JMM52" s="35"/>
      <c r="JMN52" s="35"/>
      <c r="JMO52" s="35"/>
      <c r="JMP52" s="35"/>
      <c r="JMQ52" s="35"/>
      <c r="JMR52" s="35"/>
      <c r="JMS52" s="35"/>
      <c r="JMT52" s="35"/>
      <c r="JMU52" s="35"/>
      <c r="JMV52" s="35"/>
      <c r="JMW52" s="35"/>
      <c r="JMX52" s="35"/>
      <c r="JMY52" s="35"/>
      <c r="JMZ52" s="35"/>
      <c r="JNA52" s="35"/>
      <c r="JNB52" s="35"/>
      <c r="JNC52" s="35"/>
      <c r="JND52" s="35"/>
      <c r="JNE52" s="35"/>
      <c r="JNF52" s="35"/>
      <c r="JNG52" s="35"/>
      <c r="JNH52" s="35"/>
      <c r="JNI52" s="35"/>
      <c r="JNJ52" s="35"/>
      <c r="JNK52" s="35"/>
      <c r="JNL52" s="35"/>
      <c r="JNM52" s="35"/>
      <c r="JNN52" s="35"/>
      <c r="JNO52" s="35"/>
      <c r="JNP52" s="35"/>
      <c r="JNQ52" s="35"/>
      <c r="JNR52" s="35"/>
      <c r="JNS52" s="35"/>
      <c r="JNT52" s="35"/>
      <c r="JNU52" s="35"/>
      <c r="JNV52" s="35"/>
      <c r="JNW52" s="35"/>
      <c r="JNX52" s="35"/>
      <c r="JNY52" s="35"/>
      <c r="JNZ52" s="35"/>
      <c r="JOA52" s="35"/>
      <c r="JOB52" s="35"/>
      <c r="JOC52" s="35"/>
      <c r="JOD52" s="35"/>
      <c r="JOE52" s="35"/>
      <c r="JOF52" s="35"/>
      <c r="JOG52" s="35"/>
      <c r="JOH52" s="35"/>
      <c r="JOI52" s="35"/>
      <c r="JOJ52" s="35"/>
      <c r="JOK52" s="35"/>
      <c r="JOL52" s="35"/>
      <c r="JOM52" s="35"/>
      <c r="JON52" s="35"/>
      <c r="JOO52" s="35"/>
      <c r="JOP52" s="35"/>
      <c r="JOQ52" s="35"/>
      <c r="JOR52" s="35"/>
      <c r="JOS52" s="35"/>
      <c r="JOT52" s="35"/>
      <c r="JOU52" s="35"/>
      <c r="JOV52" s="35"/>
      <c r="JOW52" s="35"/>
      <c r="JOX52" s="35"/>
      <c r="JOY52" s="35"/>
      <c r="JOZ52" s="35"/>
      <c r="JPA52" s="35"/>
      <c r="JPB52" s="35"/>
      <c r="JPC52" s="35"/>
      <c r="JPD52" s="35"/>
      <c r="JPE52" s="35"/>
      <c r="JPF52" s="35"/>
      <c r="JPG52" s="35"/>
      <c r="JPH52" s="35"/>
      <c r="JPI52" s="35"/>
      <c r="JPJ52" s="35"/>
      <c r="JPK52" s="35"/>
      <c r="JPL52" s="35"/>
      <c r="JPM52" s="35"/>
      <c r="JPN52" s="35"/>
      <c r="JPO52" s="35"/>
      <c r="JPP52" s="35"/>
      <c r="JPQ52" s="35"/>
      <c r="JPR52" s="35"/>
      <c r="JPS52" s="35"/>
      <c r="JPT52" s="35"/>
      <c r="JPU52" s="35"/>
      <c r="JPV52" s="35"/>
      <c r="JPW52" s="35"/>
      <c r="JPX52" s="35"/>
      <c r="JPY52" s="35"/>
      <c r="JPZ52" s="35"/>
      <c r="JQA52" s="35"/>
      <c r="JQB52" s="35"/>
      <c r="JQC52" s="35"/>
      <c r="JQD52" s="35"/>
      <c r="JQE52" s="35"/>
      <c r="JQF52" s="35"/>
      <c r="JQG52" s="35"/>
      <c r="JQH52" s="35"/>
      <c r="JQI52" s="35"/>
      <c r="JQJ52" s="35"/>
      <c r="JQK52" s="35"/>
      <c r="JQL52" s="35"/>
      <c r="JQM52" s="35"/>
      <c r="JQN52" s="35"/>
      <c r="JQO52" s="35"/>
      <c r="JQP52" s="35"/>
      <c r="JQQ52" s="35"/>
      <c r="JQR52" s="35"/>
      <c r="JQS52" s="35"/>
      <c r="JQT52" s="35"/>
      <c r="JQU52" s="35"/>
      <c r="JQV52" s="35"/>
      <c r="JQW52" s="35"/>
      <c r="JQX52" s="35"/>
      <c r="JQY52" s="35"/>
      <c r="JQZ52" s="35"/>
      <c r="JRA52" s="35"/>
      <c r="JRB52" s="35"/>
      <c r="JRC52" s="35"/>
      <c r="JRD52" s="35"/>
      <c r="JRE52" s="35"/>
      <c r="JRF52" s="35"/>
      <c r="JRG52" s="35"/>
      <c r="JRH52" s="35"/>
      <c r="JRI52" s="35"/>
      <c r="JRJ52" s="35"/>
      <c r="JRK52" s="35"/>
      <c r="JRL52" s="35"/>
      <c r="JRM52" s="35"/>
      <c r="JRN52" s="35"/>
      <c r="JRO52" s="35"/>
      <c r="JRP52" s="35"/>
      <c r="JRQ52" s="35"/>
      <c r="JRR52" s="35"/>
      <c r="JRS52" s="35"/>
      <c r="JRT52" s="35"/>
      <c r="JRU52" s="35"/>
      <c r="JRV52" s="35"/>
      <c r="JRW52" s="35"/>
      <c r="JRX52" s="35"/>
      <c r="JRY52" s="35"/>
      <c r="JRZ52" s="35"/>
      <c r="JSA52" s="35"/>
      <c r="JSB52" s="35"/>
      <c r="JSC52" s="35"/>
      <c r="JSD52" s="35"/>
      <c r="JSE52" s="35"/>
      <c r="JSF52" s="35"/>
      <c r="JSG52" s="35"/>
      <c r="JSH52" s="35"/>
      <c r="JSI52" s="35"/>
      <c r="JSJ52" s="35"/>
      <c r="JSK52" s="35"/>
      <c r="JSL52" s="35"/>
      <c r="JSM52" s="35"/>
      <c r="JSN52" s="35"/>
      <c r="JSO52" s="35"/>
      <c r="JSP52" s="35"/>
      <c r="JSQ52" s="35"/>
      <c r="JSR52" s="35"/>
      <c r="JSS52" s="35"/>
      <c r="JST52" s="35"/>
      <c r="JSU52" s="35"/>
      <c r="JSV52" s="35"/>
      <c r="JSW52" s="35"/>
      <c r="JSX52" s="35"/>
      <c r="JSY52" s="35"/>
      <c r="JSZ52" s="35"/>
      <c r="JTA52" s="35"/>
      <c r="JTB52" s="35"/>
      <c r="JTC52" s="35"/>
      <c r="JTD52" s="35"/>
      <c r="JTE52" s="35"/>
      <c r="JTF52" s="35"/>
      <c r="JTG52" s="35"/>
      <c r="JTH52" s="35"/>
      <c r="JTI52" s="35"/>
      <c r="JTJ52" s="35"/>
      <c r="JTK52" s="35"/>
      <c r="JTL52" s="35"/>
      <c r="JTM52" s="35"/>
      <c r="JTN52" s="35"/>
      <c r="JTO52" s="35"/>
      <c r="JTP52" s="35"/>
      <c r="JTQ52" s="35"/>
      <c r="JTR52" s="35"/>
      <c r="JTS52" s="35"/>
      <c r="JTT52" s="35"/>
      <c r="JTU52" s="35"/>
      <c r="JTV52" s="35"/>
      <c r="JTW52" s="35"/>
      <c r="JTX52" s="35"/>
      <c r="JTY52" s="35"/>
      <c r="JTZ52" s="35"/>
      <c r="JUA52" s="35"/>
      <c r="JUB52" s="35"/>
      <c r="JUC52" s="35"/>
      <c r="JUD52" s="35"/>
      <c r="JUE52" s="35"/>
      <c r="JUF52" s="35"/>
      <c r="JUG52" s="35"/>
      <c r="JUH52" s="35"/>
      <c r="JUI52" s="35"/>
      <c r="JUJ52" s="35"/>
      <c r="JUK52" s="35"/>
      <c r="JUL52" s="35"/>
      <c r="JUM52" s="35"/>
      <c r="JUN52" s="35"/>
      <c r="JUO52" s="35"/>
      <c r="JUP52" s="35"/>
      <c r="JUQ52" s="35"/>
      <c r="JUR52" s="35"/>
      <c r="JUS52" s="35"/>
      <c r="JUT52" s="35"/>
      <c r="JUU52" s="35"/>
      <c r="JUV52" s="35"/>
      <c r="JUW52" s="35"/>
      <c r="JUX52" s="35"/>
      <c r="JUY52" s="35"/>
      <c r="JUZ52" s="35"/>
      <c r="JVA52" s="35"/>
      <c r="JVB52" s="35"/>
      <c r="JVC52" s="35"/>
      <c r="JVD52" s="35"/>
      <c r="JVE52" s="35"/>
      <c r="JVF52" s="35"/>
      <c r="JVG52" s="35"/>
      <c r="JVH52" s="35"/>
      <c r="JVI52" s="35"/>
      <c r="JVJ52" s="35"/>
      <c r="JVK52" s="35"/>
      <c r="JVL52" s="35"/>
      <c r="JVM52" s="35"/>
      <c r="JVN52" s="35"/>
      <c r="JVO52" s="35"/>
      <c r="JVP52" s="35"/>
      <c r="JVQ52" s="35"/>
      <c r="JVR52" s="35"/>
      <c r="JVS52" s="35"/>
      <c r="JVT52" s="35"/>
      <c r="JVU52" s="35"/>
      <c r="JVV52" s="35"/>
      <c r="JVW52" s="35"/>
      <c r="JVX52" s="35"/>
      <c r="JVY52" s="35"/>
      <c r="JVZ52" s="35"/>
      <c r="JWA52" s="35"/>
      <c r="JWB52" s="35"/>
      <c r="JWC52" s="35"/>
      <c r="JWD52" s="35"/>
      <c r="JWE52" s="35"/>
      <c r="JWF52" s="35"/>
      <c r="JWG52" s="35"/>
      <c r="JWH52" s="35"/>
      <c r="JWI52" s="35"/>
      <c r="JWJ52" s="35"/>
      <c r="JWK52" s="35"/>
      <c r="JWL52" s="35"/>
      <c r="JWM52" s="35"/>
      <c r="JWN52" s="35"/>
      <c r="JWO52" s="35"/>
      <c r="JWP52" s="35"/>
      <c r="JWQ52" s="35"/>
      <c r="JWR52" s="35"/>
      <c r="JWS52" s="35"/>
      <c r="JWT52" s="35"/>
      <c r="JWU52" s="35"/>
      <c r="JWV52" s="35"/>
      <c r="JWW52" s="35"/>
      <c r="JWX52" s="35"/>
      <c r="JWY52" s="35"/>
      <c r="JWZ52" s="35"/>
      <c r="JXA52" s="35"/>
      <c r="JXB52" s="35"/>
      <c r="JXC52" s="35"/>
      <c r="JXD52" s="35"/>
      <c r="JXE52" s="35"/>
      <c r="JXF52" s="35"/>
      <c r="JXG52" s="35"/>
      <c r="JXH52" s="35"/>
      <c r="JXI52" s="35"/>
      <c r="JXJ52" s="35"/>
      <c r="JXK52" s="35"/>
      <c r="JXL52" s="35"/>
      <c r="JXM52" s="35"/>
      <c r="JXN52" s="35"/>
      <c r="JXO52" s="35"/>
      <c r="JXP52" s="35"/>
      <c r="JXQ52" s="35"/>
      <c r="JXR52" s="35"/>
      <c r="JXS52" s="35"/>
      <c r="JXT52" s="35"/>
      <c r="JXU52" s="35"/>
      <c r="JXV52" s="35"/>
      <c r="JXW52" s="35"/>
      <c r="JXX52" s="35"/>
      <c r="JXY52" s="35"/>
      <c r="JXZ52" s="35"/>
      <c r="JYA52" s="35"/>
      <c r="JYB52" s="35"/>
      <c r="JYC52" s="35"/>
      <c r="JYD52" s="35"/>
      <c r="JYE52" s="35"/>
      <c r="JYF52" s="35"/>
      <c r="JYG52" s="35"/>
      <c r="JYH52" s="35"/>
      <c r="JYI52" s="35"/>
      <c r="JYJ52" s="35"/>
      <c r="JYK52" s="35"/>
      <c r="JYL52" s="35"/>
      <c r="JYM52" s="35"/>
      <c r="JYN52" s="35"/>
      <c r="JYO52" s="35"/>
      <c r="JYP52" s="35"/>
      <c r="JYQ52" s="35"/>
      <c r="JYR52" s="35"/>
      <c r="JYS52" s="35"/>
      <c r="JYT52" s="35"/>
      <c r="JYU52" s="35"/>
      <c r="JYV52" s="35"/>
      <c r="JYW52" s="35"/>
      <c r="JYX52" s="35"/>
      <c r="JYY52" s="35"/>
      <c r="JYZ52" s="35"/>
      <c r="JZA52" s="35"/>
      <c r="JZB52" s="35"/>
      <c r="JZC52" s="35"/>
      <c r="JZD52" s="35"/>
      <c r="JZE52" s="35"/>
      <c r="JZF52" s="35"/>
      <c r="JZG52" s="35"/>
      <c r="JZH52" s="35"/>
      <c r="JZI52" s="35"/>
      <c r="JZJ52" s="35"/>
      <c r="JZK52" s="35"/>
      <c r="JZL52" s="35"/>
      <c r="JZM52" s="35"/>
      <c r="JZN52" s="35"/>
      <c r="JZO52" s="35"/>
      <c r="JZP52" s="35"/>
      <c r="JZQ52" s="35"/>
      <c r="JZR52" s="35"/>
      <c r="JZS52" s="35"/>
      <c r="JZT52" s="35"/>
      <c r="JZU52" s="35"/>
      <c r="JZV52" s="35"/>
      <c r="JZW52" s="35"/>
      <c r="JZX52" s="35"/>
      <c r="JZY52" s="35"/>
      <c r="JZZ52" s="35"/>
      <c r="KAA52" s="35"/>
      <c r="KAB52" s="35"/>
      <c r="KAC52" s="35"/>
      <c r="KAD52" s="35"/>
      <c r="KAE52" s="35"/>
      <c r="KAF52" s="35"/>
      <c r="KAG52" s="35"/>
      <c r="KAH52" s="35"/>
      <c r="KAI52" s="35"/>
      <c r="KAJ52" s="35"/>
      <c r="KAK52" s="35"/>
      <c r="KAL52" s="35"/>
      <c r="KAM52" s="35"/>
      <c r="KAN52" s="35"/>
      <c r="KAO52" s="35"/>
      <c r="KAP52" s="35"/>
      <c r="KAQ52" s="35"/>
      <c r="KAR52" s="35"/>
      <c r="KAS52" s="35"/>
      <c r="KAT52" s="35"/>
      <c r="KAU52" s="35"/>
      <c r="KAV52" s="35"/>
      <c r="KAW52" s="35"/>
      <c r="KAX52" s="35"/>
      <c r="KAY52" s="35"/>
      <c r="KAZ52" s="35"/>
      <c r="KBA52" s="35"/>
      <c r="KBB52" s="35"/>
      <c r="KBC52" s="35"/>
      <c r="KBD52" s="35"/>
      <c r="KBE52" s="35"/>
      <c r="KBF52" s="35"/>
      <c r="KBG52" s="35"/>
      <c r="KBH52" s="35"/>
      <c r="KBI52" s="35"/>
      <c r="KBJ52" s="35"/>
      <c r="KBK52" s="35"/>
      <c r="KBL52" s="35"/>
      <c r="KBM52" s="35"/>
      <c r="KBN52" s="35"/>
      <c r="KBO52" s="35"/>
      <c r="KBP52" s="35"/>
      <c r="KBQ52" s="35"/>
      <c r="KBR52" s="35"/>
      <c r="KBS52" s="35"/>
      <c r="KBT52" s="35"/>
      <c r="KBU52" s="35"/>
      <c r="KBV52" s="35"/>
      <c r="KBW52" s="35"/>
      <c r="KBX52" s="35"/>
      <c r="KBY52" s="35"/>
      <c r="KBZ52" s="35"/>
      <c r="KCA52" s="35"/>
      <c r="KCB52" s="35"/>
      <c r="KCC52" s="35"/>
      <c r="KCD52" s="35"/>
      <c r="KCE52" s="35"/>
      <c r="KCF52" s="35"/>
      <c r="KCG52" s="35"/>
      <c r="KCH52" s="35"/>
      <c r="KCI52" s="35"/>
      <c r="KCJ52" s="35"/>
      <c r="KCK52" s="35"/>
      <c r="KCL52" s="35"/>
      <c r="KCM52" s="35"/>
      <c r="KCN52" s="35"/>
      <c r="KCO52" s="35"/>
      <c r="KCP52" s="35"/>
      <c r="KCQ52" s="35"/>
      <c r="KCR52" s="35"/>
      <c r="KCS52" s="35"/>
      <c r="KCT52" s="35"/>
      <c r="KCU52" s="35"/>
      <c r="KCV52" s="35"/>
      <c r="KCW52" s="35"/>
      <c r="KCX52" s="35"/>
      <c r="KCY52" s="35"/>
      <c r="KCZ52" s="35"/>
      <c r="KDA52" s="35"/>
      <c r="KDB52" s="35"/>
      <c r="KDC52" s="35"/>
      <c r="KDD52" s="35"/>
      <c r="KDE52" s="35"/>
      <c r="KDF52" s="35"/>
      <c r="KDG52" s="35"/>
      <c r="KDH52" s="35"/>
      <c r="KDI52" s="35"/>
      <c r="KDJ52" s="35"/>
      <c r="KDK52" s="35"/>
      <c r="KDL52" s="35"/>
      <c r="KDM52" s="35"/>
      <c r="KDN52" s="35"/>
      <c r="KDO52" s="35"/>
      <c r="KDP52" s="35"/>
      <c r="KDQ52" s="35"/>
      <c r="KDR52" s="35"/>
      <c r="KDS52" s="35"/>
      <c r="KDT52" s="35"/>
      <c r="KDU52" s="35"/>
      <c r="KDV52" s="35"/>
      <c r="KDW52" s="35"/>
      <c r="KDX52" s="35"/>
      <c r="KDY52" s="35"/>
      <c r="KDZ52" s="35"/>
      <c r="KEA52" s="35"/>
      <c r="KEB52" s="35"/>
      <c r="KEC52" s="35"/>
      <c r="KED52" s="35"/>
      <c r="KEE52" s="35"/>
      <c r="KEF52" s="35"/>
      <c r="KEG52" s="35"/>
      <c r="KEH52" s="35"/>
      <c r="KEI52" s="35"/>
      <c r="KEJ52" s="35"/>
      <c r="KEK52" s="35"/>
      <c r="KEL52" s="35"/>
      <c r="KEM52" s="35"/>
      <c r="KEN52" s="35"/>
      <c r="KEO52" s="35"/>
      <c r="KEP52" s="35"/>
      <c r="KEQ52" s="35"/>
      <c r="KER52" s="35"/>
      <c r="KES52" s="35"/>
      <c r="KET52" s="35"/>
      <c r="KEU52" s="35"/>
      <c r="KEV52" s="35"/>
      <c r="KEW52" s="35"/>
      <c r="KEX52" s="35"/>
      <c r="KEY52" s="35"/>
      <c r="KEZ52" s="35"/>
      <c r="KFA52" s="35"/>
      <c r="KFB52" s="35"/>
      <c r="KFC52" s="35"/>
      <c r="KFD52" s="35"/>
      <c r="KFE52" s="35"/>
      <c r="KFF52" s="35"/>
      <c r="KFG52" s="35"/>
      <c r="KFH52" s="35"/>
      <c r="KFI52" s="35"/>
      <c r="KFJ52" s="35"/>
      <c r="KFK52" s="35"/>
      <c r="KFL52" s="35"/>
      <c r="KFM52" s="35"/>
      <c r="KFN52" s="35"/>
      <c r="KFO52" s="35"/>
      <c r="KFP52" s="35"/>
      <c r="KFQ52" s="35"/>
      <c r="KFR52" s="35"/>
      <c r="KFS52" s="35"/>
      <c r="KFT52" s="35"/>
      <c r="KFU52" s="35"/>
      <c r="KFV52" s="35"/>
      <c r="KFW52" s="35"/>
      <c r="KFX52" s="35"/>
      <c r="KFY52" s="35"/>
      <c r="KFZ52" s="35"/>
      <c r="KGA52" s="35"/>
      <c r="KGB52" s="35"/>
      <c r="KGC52" s="35"/>
      <c r="KGD52" s="35"/>
      <c r="KGE52" s="35"/>
      <c r="KGF52" s="35"/>
      <c r="KGG52" s="35"/>
      <c r="KGH52" s="35"/>
      <c r="KGI52" s="35"/>
      <c r="KGJ52" s="35"/>
      <c r="KGK52" s="35"/>
      <c r="KGL52" s="35"/>
      <c r="KGM52" s="35"/>
      <c r="KGN52" s="35"/>
      <c r="KGO52" s="35"/>
      <c r="KGP52" s="35"/>
      <c r="KGQ52" s="35"/>
      <c r="KGR52" s="35"/>
      <c r="KGS52" s="35"/>
      <c r="KGT52" s="35"/>
      <c r="KGU52" s="35"/>
      <c r="KGV52" s="35"/>
      <c r="KGW52" s="35"/>
      <c r="KGX52" s="35"/>
      <c r="KGY52" s="35"/>
      <c r="KGZ52" s="35"/>
      <c r="KHA52" s="35"/>
      <c r="KHB52" s="35"/>
      <c r="KHC52" s="35"/>
      <c r="KHD52" s="35"/>
      <c r="KHE52" s="35"/>
      <c r="KHF52" s="35"/>
      <c r="KHG52" s="35"/>
      <c r="KHH52" s="35"/>
      <c r="KHI52" s="35"/>
      <c r="KHJ52" s="35"/>
      <c r="KHK52" s="35"/>
      <c r="KHL52" s="35"/>
      <c r="KHM52" s="35"/>
      <c r="KHN52" s="35"/>
      <c r="KHO52" s="35"/>
      <c r="KHP52" s="35"/>
      <c r="KHQ52" s="35"/>
      <c r="KHR52" s="35"/>
      <c r="KHS52" s="35"/>
      <c r="KHT52" s="35"/>
      <c r="KHU52" s="35"/>
      <c r="KHV52" s="35"/>
      <c r="KHW52" s="35"/>
      <c r="KHX52" s="35"/>
      <c r="KHY52" s="35"/>
      <c r="KHZ52" s="35"/>
      <c r="KIA52" s="35"/>
      <c r="KIB52" s="35"/>
      <c r="KIC52" s="35"/>
      <c r="KID52" s="35"/>
      <c r="KIE52" s="35"/>
      <c r="KIF52" s="35"/>
      <c r="KIG52" s="35"/>
      <c r="KIH52" s="35"/>
      <c r="KII52" s="35"/>
      <c r="KIJ52" s="35"/>
      <c r="KIK52" s="35"/>
      <c r="KIL52" s="35"/>
      <c r="KIM52" s="35"/>
      <c r="KIN52" s="35"/>
      <c r="KIO52" s="35"/>
      <c r="KIP52" s="35"/>
      <c r="KIQ52" s="35"/>
      <c r="KIR52" s="35"/>
      <c r="KIS52" s="35"/>
      <c r="KIT52" s="35"/>
      <c r="KIU52" s="35"/>
      <c r="KIV52" s="35"/>
      <c r="KIW52" s="35"/>
      <c r="KIX52" s="35"/>
      <c r="KIY52" s="35"/>
      <c r="KIZ52" s="35"/>
      <c r="KJA52" s="35"/>
      <c r="KJB52" s="35"/>
      <c r="KJC52" s="35"/>
      <c r="KJD52" s="35"/>
      <c r="KJE52" s="35"/>
      <c r="KJF52" s="35"/>
      <c r="KJG52" s="35"/>
      <c r="KJH52" s="35"/>
      <c r="KJI52" s="35"/>
      <c r="KJJ52" s="35"/>
      <c r="KJK52" s="35"/>
      <c r="KJL52" s="35"/>
      <c r="KJM52" s="35"/>
      <c r="KJN52" s="35"/>
      <c r="KJO52" s="35"/>
      <c r="KJP52" s="35"/>
      <c r="KJQ52" s="35"/>
      <c r="KJR52" s="35"/>
      <c r="KJS52" s="35"/>
      <c r="KJT52" s="35"/>
      <c r="KJU52" s="35"/>
      <c r="KJV52" s="35"/>
      <c r="KJW52" s="35"/>
      <c r="KJX52" s="35"/>
      <c r="KJY52" s="35"/>
      <c r="KJZ52" s="35"/>
      <c r="KKA52" s="35"/>
      <c r="KKB52" s="35"/>
      <c r="KKC52" s="35"/>
      <c r="KKD52" s="35"/>
      <c r="KKE52" s="35"/>
      <c r="KKF52" s="35"/>
      <c r="KKG52" s="35"/>
      <c r="KKH52" s="35"/>
      <c r="KKI52" s="35"/>
      <c r="KKJ52" s="35"/>
      <c r="KKK52" s="35"/>
      <c r="KKL52" s="35"/>
      <c r="KKM52" s="35"/>
      <c r="KKN52" s="35"/>
      <c r="KKO52" s="35"/>
      <c r="KKP52" s="35"/>
      <c r="KKQ52" s="35"/>
      <c r="KKR52" s="35"/>
      <c r="KKS52" s="35"/>
      <c r="KKT52" s="35"/>
      <c r="KKU52" s="35"/>
      <c r="KKV52" s="35"/>
      <c r="KKW52" s="35"/>
      <c r="KKX52" s="35"/>
      <c r="KKY52" s="35"/>
      <c r="KKZ52" s="35"/>
      <c r="KLA52" s="35"/>
      <c r="KLB52" s="35"/>
      <c r="KLC52" s="35"/>
      <c r="KLD52" s="35"/>
      <c r="KLE52" s="35"/>
      <c r="KLF52" s="35"/>
      <c r="KLG52" s="35"/>
      <c r="KLH52" s="35"/>
      <c r="KLI52" s="35"/>
      <c r="KLJ52" s="35"/>
      <c r="KLK52" s="35"/>
      <c r="KLL52" s="35"/>
      <c r="KLM52" s="35"/>
      <c r="KLN52" s="35"/>
      <c r="KLO52" s="35"/>
      <c r="KLP52" s="35"/>
      <c r="KLQ52" s="35"/>
      <c r="KLR52" s="35"/>
      <c r="KLS52" s="35"/>
      <c r="KLT52" s="35"/>
      <c r="KLU52" s="35"/>
      <c r="KLV52" s="35"/>
      <c r="KLW52" s="35"/>
      <c r="KLX52" s="35"/>
      <c r="KLY52" s="35"/>
      <c r="KLZ52" s="35"/>
      <c r="KMA52" s="35"/>
      <c r="KMB52" s="35"/>
      <c r="KMC52" s="35"/>
      <c r="KMD52" s="35"/>
      <c r="KME52" s="35"/>
      <c r="KMF52" s="35"/>
      <c r="KMG52" s="35"/>
      <c r="KMH52" s="35"/>
      <c r="KMI52" s="35"/>
      <c r="KMJ52" s="35"/>
      <c r="KMK52" s="35"/>
      <c r="KML52" s="35"/>
      <c r="KMM52" s="35"/>
      <c r="KMN52" s="35"/>
      <c r="KMO52" s="35"/>
      <c r="KMP52" s="35"/>
      <c r="KMQ52" s="35"/>
      <c r="KMR52" s="35"/>
      <c r="KMS52" s="35"/>
      <c r="KMT52" s="35"/>
      <c r="KMU52" s="35"/>
      <c r="KMV52" s="35"/>
      <c r="KMW52" s="35"/>
      <c r="KMX52" s="35"/>
      <c r="KMY52" s="35"/>
      <c r="KMZ52" s="35"/>
      <c r="KNA52" s="35"/>
      <c r="KNB52" s="35"/>
      <c r="KNC52" s="35"/>
      <c r="KND52" s="35"/>
      <c r="KNE52" s="35"/>
      <c r="KNF52" s="35"/>
      <c r="KNG52" s="35"/>
      <c r="KNH52" s="35"/>
      <c r="KNI52" s="35"/>
      <c r="KNJ52" s="35"/>
      <c r="KNK52" s="35"/>
      <c r="KNL52" s="35"/>
      <c r="KNM52" s="35"/>
      <c r="KNN52" s="35"/>
      <c r="KNO52" s="35"/>
      <c r="KNP52" s="35"/>
      <c r="KNQ52" s="35"/>
      <c r="KNR52" s="35"/>
      <c r="KNS52" s="35"/>
      <c r="KNT52" s="35"/>
      <c r="KNU52" s="35"/>
      <c r="KNV52" s="35"/>
      <c r="KNW52" s="35"/>
      <c r="KNX52" s="35"/>
      <c r="KNY52" s="35"/>
      <c r="KNZ52" s="35"/>
      <c r="KOA52" s="35"/>
      <c r="KOB52" s="35"/>
      <c r="KOC52" s="35"/>
      <c r="KOD52" s="35"/>
      <c r="KOE52" s="35"/>
      <c r="KOF52" s="35"/>
      <c r="KOG52" s="35"/>
      <c r="KOH52" s="35"/>
      <c r="KOI52" s="35"/>
      <c r="KOJ52" s="35"/>
      <c r="KOK52" s="35"/>
      <c r="KOL52" s="35"/>
      <c r="KOM52" s="35"/>
      <c r="KON52" s="35"/>
      <c r="KOO52" s="35"/>
      <c r="KOP52" s="35"/>
      <c r="KOQ52" s="35"/>
      <c r="KOR52" s="35"/>
      <c r="KOS52" s="35"/>
      <c r="KOT52" s="35"/>
      <c r="KOU52" s="35"/>
      <c r="KOV52" s="35"/>
      <c r="KOW52" s="35"/>
      <c r="KOX52" s="35"/>
      <c r="KOY52" s="35"/>
      <c r="KOZ52" s="35"/>
      <c r="KPA52" s="35"/>
      <c r="KPB52" s="35"/>
      <c r="KPC52" s="35"/>
      <c r="KPD52" s="35"/>
      <c r="KPE52" s="35"/>
      <c r="KPF52" s="35"/>
      <c r="KPG52" s="35"/>
      <c r="KPH52" s="35"/>
      <c r="KPI52" s="35"/>
      <c r="KPJ52" s="35"/>
      <c r="KPK52" s="35"/>
      <c r="KPL52" s="35"/>
      <c r="KPM52" s="35"/>
      <c r="KPN52" s="35"/>
      <c r="KPO52" s="35"/>
      <c r="KPP52" s="35"/>
      <c r="KPQ52" s="35"/>
      <c r="KPR52" s="35"/>
      <c r="KPS52" s="35"/>
      <c r="KPT52" s="35"/>
      <c r="KPU52" s="35"/>
      <c r="KPV52" s="35"/>
      <c r="KPW52" s="35"/>
      <c r="KPX52" s="35"/>
      <c r="KPY52" s="35"/>
      <c r="KPZ52" s="35"/>
      <c r="KQA52" s="35"/>
      <c r="KQB52" s="35"/>
      <c r="KQC52" s="35"/>
      <c r="KQD52" s="35"/>
      <c r="KQE52" s="35"/>
      <c r="KQF52" s="35"/>
      <c r="KQG52" s="35"/>
      <c r="KQH52" s="35"/>
      <c r="KQI52" s="35"/>
      <c r="KQJ52" s="35"/>
      <c r="KQK52" s="35"/>
      <c r="KQL52" s="35"/>
      <c r="KQM52" s="35"/>
      <c r="KQN52" s="35"/>
      <c r="KQO52" s="35"/>
      <c r="KQP52" s="35"/>
      <c r="KQQ52" s="35"/>
      <c r="KQR52" s="35"/>
      <c r="KQS52" s="35"/>
      <c r="KQT52" s="35"/>
      <c r="KQU52" s="35"/>
      <c r="KQV52" s="35"/>
      <c r="KQW52" s="35"/>
      <c r="KQX52" s="35"/>
      <c r="KQY52" s="35"/>
      <c r="KQZ52" s="35"/>
      <c r="KRA52" s="35"/>
      <c r="KRB52" s="35"/>
      <c r="KRC52" s="35"/>
      <c r="KRD52" s="35"/>
      <c r="KRE52" s="35"/>
      <c r="KRF52" s="35"/>
      <c r="KRG52" s="35"/>
      <c r="KRH52" s="35"/>
      <c r="KRI52" s="35"/>
      <c r="KRJ52" s="35"/>
      <c r="KRK52" s="35"/>
      <c r="KRL52" s="35"/>
      <c r="KRM52" s="35"/>
      <c r="KRN52" s="35"/>
      <c r="KRO52" s="35"/>
      <c r="KRP52" s="35"/>
      <c r="KRQ52" s="35"/>
      <c r="KRR52" s="35"/>
      <c r="KRS52" s="35"/>
      <c r="KRT52" s="35"/>
      <c r="KRU52" s="35"/>
      <c r="KRV52" s="35"/>
      <c r="KRW52" s="35"/>
      <c r="KRX52" s="35"/>
      <c r="KRY52" s="35"/>
      <c r="KRZ52" s="35"/>
      <c r="KSA52" s="35"/>
      <c r="KSB52" s="35"/>
      <c r="KSC52" s="35"/>
      <c r="KSD52" s="35"/>
      <c r="KSE52" s="35"/>
      <c r="KSF52" s="35"/>
      <c r="KSG52" s="35"/>
      <c r="KSH52" s="35"/>
      <c r="KSI52" s="35"/>
      <c r="KSJ52" s="35"/>
      <c r="KSK52" s="35"/>
      <c r="KSL52" s="35"/>
      <c r="KSM52" s="35"/>
      <c r="KSN52" s="35"/>
      <c r="KSO52" s="35"/>
      <c r="KSP52" s="35"/>
      <c r="KSQ52" s="35"/>
      <c r="KSR52" s="35"/>
      <c r="KSS52" s="35"/>
      <c r="KST52" s="35"/>
      <c r="KSU52" s="35"/>
      <c r="KSV52" s="35"/>
      <c r="KSW52" s="35"/>
      <c r="KSX52" s="35"/>
      <c r="KSY52" s="35"/>
      <c r="KSZ52" s="35"/>
      <c r="KTA52" s="35"/>
      <c r="KTB52" s="35"/>
      <c r="KTC52" s="35"/>
      <c r="KTD52" s="35"/>
      <c r="KTE52" s="35"/>
      <c r="KTF52" s="35"/>
      <c r="KTG52" s="35"/>
      <c r="KTH52" s="35"/>
      <c r="KTI52" s="35"/>
      <c r="KTJ52" s="35"/>
      <c r="KTK52" s="35"/>
      <c r="KTL52" s="35"/>
      <c r="KTM52" s="35"/>
      <c r="KTN52" s="35"/>
      <c r="KTO52" s="35"/>
      <c r="KTP52" s="35"/>
      <c r="KTQ52" s="35"/>
      <c r="KTR52" s="35"/>
      <c r="KTS52" s="35"/>
      <c r="KTT52" s="35"/>
      <c r="KTU52" s="35"/>
      <c r="KTV52" s="35"/>
      <c r="KTW52" s="35"/>
      <c r="KTX52" s="35"/>
      <c r="KTY52" s="35"/>
      <c r="KTZ52" s="35"/>
      <c r="KUA52" s="35"/>
      <c r="KUB52" s="35"/>
      <c r="KUC52" s="35"/>
      <c r="KUD52" s="35"/>
      <c r="KUE52" s="35"/>
      <c r="KUF52" s="35"/>
      <c r="KUG52" s="35"/>
      <c r="KUH52" s="35"/>
      <c r="KUI52" s="35"/>
      <c r="KUJ52" s="35"/>
      <c r="KUK52" s="35"/>
      <c r="KUL52" s="35"/>
      <c r="KUM52" s="35"/>
      <c r="KUN52" s="35"/>
      <c r="KUO52" s="35"/>
      <c r="KUP52" s="35"/>
      <c r="KUQ52" s="35"/>
      <c r="KUR52" s="35"/>
      <c r="KUS52" s="35"/>
      <c r="KUT52" s="35"/>
      <c r="KUU52" s="35"/>
      <c r="KUV52" s="35"/>
      <c r="KUW52" s="35"/>
      <c r="KUX52" s="35"/>
      <c r="KUY52" s="35"/>
      <c r="KUZ52" s="35"/>
      <c r="KVA52" s="35"/>
      <c r="KVB52" s="35"/>
      <c r="KVC52" s="35"/>
      <c r="KVD52" s="35"/>
      <c r="KVE52" s="35"/>
      <c r="KVF52" s="35"/>
      <c r="KVG52" s="35"/>
      <c r="KVH52" s="35"/>
      <c r="KVI52" s="35"/>
      <c r="KVJ52" s="35"/>
      <c r="KVK52" s="35"/>
      <c r="KVL52" s="35"/>
      <c r="KVM52" s="35"/>
      <c r="KVN52" s="35"/>
      <c r="KVO52" s="35"/>
      <c r="KVP52" s="35"/>
      <c r="KVQ52" s="35"/>
      <c r="KVR52" s="35"/>
      <c r="KVS52" s="35"/>
      <c r="KVT52" s="35"/>
      <c r="KVU52" s="35"/>
      <c r="KVV52" s="35"/>
      <c r="KVW52" s="35"/>
      <c r="KVX52" s="35"/>
      <c r="KVY52" s="35"/>
      <c r="KVZ52" s="35"/>
      <c r="KWA52" s="35"/>
      <c r="KWB52" s="35"/>
      <c r="KWC52" s="35"/>
      <c r="KWD52" s="35"/>
      <c r="KWE52" s="35"/>
      <c r="KWF52" s="35"/>
      <c r="KWG52" s="35"/>
      <c r="KWH52" s="35"/>
      <c r="KWI52" s="35"/>
      <c r="KWJ52" s="35"/>
      <c r="KWK52" s="35"/>
      <c r="KWL52" s="35"/>
      <c r="KWM52" s="35"/>
      <c r="KWN52" s="35"/>
      <c r="KWO52" s="35"/>
      <c r="KWP52" s="35"/>
      <c r="KWQ52" s="35"/>
      <c r="KWR52" s="35"/>
      <c r="KWS52" s="35"/>
      <c r="KWT52" s="35"/>
      <c r="KWU52" s="35"/>
      <c r="KWV52" s="35"/>
      <c r="KWW52" s="35"/>
      <c r="KWX52" s="35"/>
      <c r="KWY52" s="35"/>
      <c r="KWZ52" s="35"/>
      <c r="KXA52" s="35"/>
      <c r="KXB52" s="35"/>
      <c r="KXC52" s="35"/>
      <c r="KXD52" s="35"/>
      <c r="KXE52" s="35"/>
      <c r="KXF52" s="35"/>
      <c r="KXG52" s="35"/>
      <c r="KXH52" s="35"/>
      <c r="KXI52" s="35"/>
      <c r="KXJ52" s="35"/>
      <c r="KXK52" s="35"/>
      <c r="KXL52" s="35"/>
      <c r="KXM52" s="35"/>
      <c r="KXN52" s="35"/>
      <c r="KXO52" s="35"/>
      <c r="KXP52" s="35"/>
      <c r="KXQ52" s="35"/>
      <c r="KXR52" s="35"/>
      <c r="KXS52" s="35"/>
      <c r="KXT52" s="35"/>
      <c r="KXU52" s="35"/>
      <c r="KXV52" s="35"/>
      <c r="KXW52" s="35"/>
      <c r="KXX52" s="35"/>
      <c r="KXY52" s="35"/>
      <c r="KXZ52" s="35"/>
      <c r="KYA52" s="35"/>
      <c r="KYB52" s="35"/>
      <c r="KYC52" s="35"/>
      <c r="KYD52" s="35"/>
      <c r="KYE52" s="35"/>
      <c r="KYF52" s="35"/>
      <c r="KYG52" s="35"/>
      <c r="KYH52" s="35"/>
      <c r="KYI52" s="35"/>
      <c r="KYJ52" s="35"/>
      <c r="KYK52" s="35"/>
      <c r="KYL52" s="35"/>
      <c r="KYM52" s="35"/>
      <c r="KYN52" s="35"/>
      <c r="KYO52" s="35"/>
      <c r="KYP52" s="35"/>
      <c r="KYQ52" s="35"/>
      <c r="KYR52" s="35"/>
      <c r="KYS52" s="35"/>
      <c r="KYT52" s="35"/>
      <c r="KYU52" s="35"/>
      <c r="KYV52" s="35"/>
      <c r="KYW52" s="35"/>
      <c r="KYX52" s="35"/>
      <c r="KYY52" s="35"/>
      <c r="KYZ52" s="35"/>
      <c r="KZA52" s="35"/>
      <c r="KZB52" s="35"/>
      <c r="KZC52" s="35"/>
      <c r="KZD52" s="35"/>
      <c r="KZE52" s="35"/>
      <c r="KZF52" s="35"/>
      <c r="KZG52" s="35"/>
      <c r="KZH52" s="35"/>
      <c r="KZI52" s="35"/>
      <c r="KZJ52" s="35"/>
      <c r="KZK52" s="35"/>
      <c r="KZL52" s="35"/>
      <c r="KZM52" s="35"/>
      <c r="KZN52" s="35"/>
      <c r="KZO52" s="35"/>
      <c r="KZP52" s="35"/>
      <c r="KZQ52" s="35"/>
      <c r="KZR52" s="35"/>
      <c r="KZS52" s="35"/>
      <c r="KZT52" s="35"/>
      <c r="KZU52" s="35"/>
      <c r="KZV52" s="35"/>
      <c r="KZW52" s="35"/>
      <c r="KZX52" s="35"/>
      <c r="KZY52" s="35"/>
      <c r="KZZ52" s="35"/>
      <c r="LAA52" s="35"/>
      <c r="LAB52" s="35"/>
      <c r="LAC52" s="35"/>
      <c r="LAD52" s="35"/>
      <c r="LAE52" s="35"/>
      <c r="LAF52" s="35"/>
      <c r="LAG52" s="35"/>
      <c r="LAH52" s="35"/>
      <c r="LAI52" s="35"/>
      <c r="LAJ52" s="35"/>
      <c r="LAK52" s="35"/>
      <c r="LAL52" s="35"/>
      <c r="LAM52" s="35"/>
      <c r="LAN52" s="35"/>
      <c r="LAO52" s="35"/>
      <c r="LAP52" s="35"/>
      <c r="LAQ52" s="35"/>
      <c r="LAR52" s="35"/>
      <c r="LAS52" s="35"/>
      <c r="LAT52" s="35"/>
      <c r="LAU52" s="35"/>
      <c r="LAV52" s="35"/>
      <c r="LAW52" s="35"/>
      <c r="LAX52" s="35"/>
      <c r="LAY52" s="35"/>
      <c r="LAZ52" s="35"/>
      <c r="LBA52" s="35"/>
      <c r="LBB52" s="35"/>
      <c r="LBC52" s="35"/>
      <c r="LBD52" s="35"/>
      <c r="LBE52" s="35"/>
      <c r="LBF52" s="35"/>
      <c r="LBG52" s="35"/>
      <c r="LBH52" s="35"/>
      <c r="LBI52" s="35"/>
      <c r="LBJ52" s="35"/>
      <c r="LBK52" s="35"/>
      <c r="LBL52" s="35"/>
      <c r="LBM52" s="35"/>
      <c r="LBN52" s="35"/>
      <c r="LBO52" s="35"/>
      <c r="LBP52" s="35"/>
      <c r="LBQ52" s="35"/>
      <c r="LBR52" s="35"/>
      <c r="LBS52" s="35"/>
      <c r="LBT52" s="35"/>
      <c r="LBU52" s="35"/>
      <c r="LBV52" s="35"/>
      <c r="LBW52" s="35"/>
      <c r="LBX52" s="35"/>
      <c r="LBY52" s="35"/>
      <c r="LBZ52" s="35"/>
      <c r="LCA52" s="35"/>
      <c r="LCB52" s="35"/>
      <c r="LCC52" s="35"/>
      <c r="LCD52" s="35"/>
      <c r="LCE52" s="35"/>
      <c r="LCF52" s="35"/>
      <c r="LCG52" s="35"/>
      <c r="LCH52" s="35"/>
      <c r="LCI52" s="35"/>
      <c r="LCJ52" s="35"/>
      <c r="LCK52" s="35"/>
      <c r="LCL52" s="35"/>
      <c r="LCM52" s="35"/>
      <c r="LCN52" s="35"/>
      <c r="LCO52" s="35"/>
      <c r="LCP52" s="35"/>
      <c r="LCQ52" s="35"/>
      <c r="LCR52" s="35"/>
      <c r="LCS52" s="35"/>
      <c r="LCT52" s="35"/>
      <c r="LCU52" s="35"/>
      <c r="LCV52" s="35"/>
      <c r="LCW52" s="35"/>
      <c r="LCX52" s="35"/>
      <c r="LCY52" s="35"/>
      <c r="LCZ52" s="35"/>
      <c r="LDA52" s="35"/>
      <c r="LDB52" s="35"/>
      <c r="LDC52" s="35"/>
      <c r="LDD52" s="35"/>
      <c r="LDE52" s="35"/>
      <c r="LDF52" s="35"/>
      <c r="LDG52" s="35"/>
      <c r="LDH52" s="35"/>
      <c r="LDI52" s="35"/>
      <c r="LDJ52" s="35"/>
      <c r="LDK52" s="35"/>
      <c r="LDL52" s="35"/>
      <c r="LDM52" s="35"/>
      <c r="LDN52" s="35"/>
      <c r="LDO52" s="35"/>
      <c r="LDP52" s="35"/>
      <c r="LDQ52" s="35"/>
      <c r="LDR52" s="35"/>
      <c r="LDS52" s="35"/>
      <c r="LDT52" s="35"/>
      <c r="LDU52" s="35"/>
      <c r="LDV52" s="35"/>
      <c r="LDW52" s="35"/>
      <c r="LDX52" s="35"/>
      <c r="LDY52" s="35"/>
      <c r="LDZ52" s="35"/>
      <c r="LEA52" s="35"/>
      <c r="LEB52" s="35"/>
      <c r="LEC52" s="35"/>
      <c r="LED52" s="35"/>
      <c r="LEE52" s="35"/>
      <c r="LEF52" s="35"/>
      <c r="LEG52" s="35"/>
      <c r="LEH52" s="35"/>
      <c r="LEI52" s="35"/>
      <c r="LEJ52" s="35"/>
      <c r="LEK52" s="35"/>
      <c r="LEL52" s="35"/>
      <c r="LEM52" s="35"/>
      <c r="LEN52" s="35"/>
      <c r="LEO52" s="35"/>
      <c r="LEP52" s="35"/>
      <c r="LEQ52" s="35"/>
      <c r="LER52" s="35"/>
      <c r="LES52" s="35"/>
      <c r="LET52" s="35"/>
      <c r="LEU52" s="35"/>
      <c r="LEV52" s="35"/>
      <c r="LEW52" s="35"/>
      <c r="LEX52" s="35"/>
      <c r="LEY52" s="35"/>
      <c r="LEZ52" s="35"/>
      <c r="LFA52" s="35"/>
      <c r="LFB52" s="35"/>
      <c r="LFC52" s="35"/>
      <c r="LFD52" s="35"/>
      <c r="LFE52" s="35"/>
      <c r="LFF52" s="35"/>
      <c r="LFG52" s="35"/>
      <c r="LFH52" s="35"/>
      <c r="LFI52" s="35"/>
      <c r="LFJ52" s="35"/>
      <c r="LFK52" s="35"/>
      <c r="LFL52" s="35"/>
      <c r="LFM52" s="35"/>
      <c r="LFN52" s="35"/>
      <c r="LFO52" s="35"/>
      <c r="LFP52" s="35"/>
      <c r="LFQ52" s="35"/>
      <c r="LFR52" s="35"/>
      <c r="LFS52" s="35"/>
      <c r="LFT52" s="35"/>
      <c r="LFU52" s="35"/>
      <c r="LFV52" s="35"/>
      <c r="LFW52" s="35"/>
      <c r="LFX52" s="35"/>
      <c r="LFY52" s="35"/>
      <c r="LFZ52" s="35"/>
      <c r="LGA52" s="35"/>
      <c r="LGB52" s="35"/>
      <c r="LGC52" s="35"/>
      <c r="LGD52" s="35"/>
      <c r="LGE52" s="35"/>
      <c r="LGF52" s="35"/>
      <c r="LGG52" s="35"/>
      <c r="LGH52" s="35"/>
      <c r="LGI52" s="35"/>
      <c r="LGJ52" s="35"/>
      <c r="LGK52" s="35"/>
      <c r="LGL52" s="35"/>
      <c r="LGM52" s="35"/>
      <c r="LGN52" s="35"/>
      <c r="LGO52" s="35"/>
      <c r="LGP52" s="35"/>
      <c r="LGQ52" s="35"/>
      <c r="LGR52" s="35"/>
      <c r="LGS52" s="35"/>
      <c r="LGT52" s="35"/>
      <c r="LGU52" s="35"/>
      <c r="LGV52" s="35"/>
      <c r="LGW52" s="35"/>
      <c r="LGX52" s="35"/>
      <c r="LGY52" s="35"/>
      <c r="LGZ52" s="35"/>
      <c r="LHA52" s="35"/>
      <c r="LHB52" s="35"/>
      <c r="LHC52" s="35"/>
      <c r="LHD52" s="35"/>
      <c r="LHE52" s="35"/>
      <c r="LHF52" s="35"/>
      <c r="LHG52" s="35"/>
      <c r="LHH52" s="35"/>
      <c r="LHI52" s="35"/>
      <c r="LHJ52" s="35"/>
      <c r="LHK52" s="35"/>
      <c r="LHL52" s="35"/>
      <c r="LHM52" s="35"/>
      <c r="LHN52" s="35"/>
      <c r="LHO52" s="35"/>
      <c r="LHP52" s="35"/>
      <c r="LHQ52" s="35"/>
      <c r="LHR52" s="35"/>
      <c r="LHS52" s="35"/>
      <c r="LHT52" s="35"/>
      <c r="LHU52" s="35"/>
      <c r="LHV52" s="35"/>
      <c r="LHW52" s="35"/>
      <c r="LHX52" s="35"/>
      <c r="LHY52" s="35"/>
      <c r="LHZ52" s="35"/>
      <c r="LIA52" s="35"/>
      <c r="LIB52" s="35"/>
      <c r="LIC52" s="35"/>
      <c r="LID52" s="35"/>
      <c r="LIE52" s="35"/>
      <c r="LIF52" s="35"/>
      <c r="LIG52" s="35"/>
      <c r="LIH52" s="35"/>
      <c r="LII52" s="35"/>
      <c r="LIJ52" s="35"/>
      <c r="LIK52" s="35"/>
      <c r="LIL52" s="35"/>
      <c r="LIM52" s="35"/>
      <c r="LIN52" s="35"/>
      <c r="LIO52" s="35"/>
      <c r="LIP52" s="35"/>
      <c r="LIQ52" s="35"/>
      <c r="LIR52" s="35"/>
      <c r="LIS52" s="35"/>
      <c r="LIT52" s="35"/>
      <c r="LIU52" s="35"/>
      <c r="LIV52" s="35"/>
      <c r="LIW52" s="35"/>
      <c r="LIX52" s="35"/>
      <c r="LIY52" s="35"/>
      <c r="LIZ52" s="35"/>
      <c r="LJA52" s="35"/>
      <c r="LJB52" s="35"/>
      <c r="LJC52" s="35"/>
      <c r="LJD52" s="35"/>
      <c r="LJE52" s="35"/>
      <c r="LJF52" s="35"/>
      <c r="LJG52" s="35"/>
      <c r="LJH52" s="35"/>
      <c r="LJI52" s="35"/>
      <c r="LJJ52" s="35"/>
      <c r="LJK52" s="35"/>
      <c r="LJL52" s="35"/>
      <c r="LJM52" s="35"/>
      <c r="LJN52" s="35"/>
      <c r="LJO52" s="35"/>
      <c r="LJP52" s="35"/>
      <c r="LJQ52" s="35"/>
      <c r="LJR52" s="35"/>
      <c r="LJS52" s="35"/>
      <c r="LJT52" s="35"/>
      <c r="LJU52" s="35"/>
      <c r="LJV52" s="35"/>
      <c r="LJW52" s="35"/>
      <c r="LJX52" s="35"/>
      <c r="LJY52" s="35"/>
      <c r="LJZ52" s="35"/>
      <c r="LKA52" s="35"/>
      <c r="LKB52" s="35"/>
      <c r="LKC52" s="35"/>
      <c r="LKD52" s="35"/>
      <c r="LKE52" s="35"/>
      <c r="LKF52" s="35"/>
      <c r="LKG52" s="35"/>
      <c r="LKH52" s="35"/>
      <c r="LKI52" s="35"/>
      <c r="LKJ52" s="35"/>
      <c r="LKK52" s="35"/>
      <c r="LKL52" s="35"/>
      <c r="LKM52" s="35"/>
      <c r="LKN52" s="35"/>
      <c r="LKO52" s="35"/>
      <c r="LKP52" s="35"/>
      <c r="LKQ52" s="35"/>
      <c r="LKR52" s="35"/>
      <c r="LKS52" s="35"/>
      <c r="LKT52" s="35"/>
      <c r="LKU52" s="35"/>
      <c r="LKV52" s="35"/>
      <c r="LKW52" s="35"/>
      <c r="LKX52" s="35"/>
      <c r="LKY52" s="35"/>
      <c r="LKZ52" s="35"/>
      <c r="LLA52" s="35"/>
      <c r="LLB52" s="35"/>
      <c r="LLC52" s="35"/>
      <c r="LLD52" s="35"/>
      <c r="LLE52" s="35"/>
      <c r="LLF52" s="35"/>
      <c r="LLG52" s="35"/>
      <c r="LLH52" s="35"/>
      <c r="LLI52" s="35"/>
      <c r="LLJ52" s="35"/>
      <c r="LLK52" s="35"/>
      <c r="LLL52" s="35"/>
      <c r="LLM52" s="35"/>
      <c r="LLN52" s="35"/>
      <c r="LLO52" s="35"/>
      <c r="LLP52" s="35"/>
      <c r="LLQ52" s="35"/>
      <c r="LLR52" s="35"/>
      <c r="LLS52" s="35"/>
      <c r="LLT52" s="35"/>
      <c r="LLU52" s="35"/>
      <c r="LLV52" s="35"/>
      <c r="LLW52" s="35"/>
      <c r="LLX52" s="35"/>
      <c r="LLY52" s="35"/>
      <c r="LLZ52" s="35"/>
      <c r="LMA52" s="35"/>
      <c r="LMB52" s="35"/>
      <c r="LMC52" s="35"/>
      <c r="LMD52" s="35"/>
      <c r="LME52" s="35"/>
      <c r="LMF52" s="35"/>
      <c r="LMG52" s="35"/>
      <c r="LMH52" s="35"/>
      <c r="LMI52" s="35"/>
      <c r="LMJ52" s="35"/>
      <c r="LMK52" s="35"/>
      <c r="LML52" s="35"/>
      <c r="LMM52" s="35"/>
      <c r="LMN52" s="35"/>
      <c r="LMO52" s="35"/>
      <c r="LMP52" s="35"/>
      <c r="LMQ52" s="35"/>
      <c r="LMR52" s="35"/>
      <c r="LMS52" s="35"/>
      <c r="LMT52" s="35"/>
      <c r="LMU52" s="35"/>
      <c r="LMV52" s="35"/>
      <c r="LMW52" s="35"/>
      <c r="LMX52" s="35"/>
      <c r="LMY52" s="35"/>
      <c r="LMZ52" s="35"/>
      <c r="LNA52" s="35"/>
      <c r="LNB52" s="35"/>
      <c r="LNC52" s="35"/>
      <c r="LND52" s="35"/>
      <c r="LNE52" s="35"/>
      <c r="LNF52" s="35"/>
      <c r="LNG52" s="35"/>
      <c r="LNH52" s="35"/>
      <c r="LNI52" s="35"/>
      <c r="LNJ52" s="35"/>
      <c r="LNK52" s="35"/>
      <c r="LNL52" s="35"/>
      <c r="LNM52" s="35"/>
      <c r="LNN52" s="35"/>
      <c r="LNO52" s="35"/>
      <c r="LNP52" s="35"/>
      <c r="LNQ52" s="35"/>
      <c r="LNR52" s="35"/>
      <c r="LNS52" s="35"/>
      <c r="LNT52" s="35"/>
      <c r="LNU52" s="35"/>
      <c r="LNV52" s="35"/>
      <c r="LNW52" s="35"/>
      <c r="LNX52" s="35"/>
      <c r="LNY52" s="35"/>
      <c r="LNZ52" s="35"/>
      <c r="LOA52" s="35"/>
      <c r="LOB52" s="35"/>
      <c r="LOC52" s="35"/>
      <c r="LOD52" s="35"/>
      <c r="LOE52" s="35"/>
      <c r="LOF52" s="35"/>
      <c r="LOG52" s="35"/>
      <c r="LOH52" s="35"/>
      <c r="LOI52" s="35"/>
      <c r="LOJ52" s="35"/>
      <c r="LOK52" s="35"/>
      <c r="LOL52" s="35"/>
      <c r="LOM52" s="35"/>
      <c r="LON52" s="35"/>
      <c r="LOO52" s="35"/>
      <c r="LOP52" s="35"/>
      <c r="LOQ52" s="35"/>
      <c r="LOR52" s="35"/>
      <c r="LOS52" s="35"/>
      <c r="LOT52" s="35"/>
      <c r="LOU52" s="35"/>
      <c r="LOV52" s="35"/>
      <c r="LOW52" s="35"/>
      <c r="LOX52" s="35"/>
      <c r="LOY52" s="35"/>
      <c r="LOZ52" s="35"/>
      <c r="LPA52" s="35"/>
      <c r="LPB52" s="35"/>
      <c r="LPC52" s="35"/>
      <c r="LPD52" s="35"/>
      <c r="LPE52" s="35"/>
      <c r="LPF52" s="35"/>
      <c r="LPG52" s="35"/>
      <c r="LPH52" s="35"/>
      <c r="LPI52" s="35"/>
      <c r="LPJ52" s="35"/>
      <c r="LPK52" s="35"/>
      <c r="LPL52" s="35"/>
      <c r="LPM52" s="35"/>
      <c r="LPN52" s="35"/>
      <c r="LPO52" s="35"/>
      <c r="LPP52" s="35"/>
      <c r="LPQ52" s="35"/>
      <c r="LPR52" s="35"/>
      <c r="LPS52" s="35"/>
      <c r="LPT52" s="35"/>
      <c r="LPU52" s="35"/>
      <c r="LPV52" s="35"/>
      <c r="LPW52" s="35"/>
      <c r="LPX52" s="35"/>
      <c r="LPY52" s="35"/>
      <c r="LPZ52" s="35"/>
      <c r="LQA52" s="35"/>
      <c r="LQB52" s="35"/>
      <c r="LQC52" s="35"/>
      <c r="LQD52" s="35"/>
      <c r="LQE52" s="35"/>
      <c r="LQF52" s="35"/>
      <c r="LQG52" s="35"/>
      <c r="LQH52" s="35"/>
      <c r="LQI52" s="35"/>
      <c r="LQJ52" s="35"/>
      <c r="LQK52" s="35"/>
      <c r="LQL52" s="35"/>
      <c r="LQM52" s="35"/>
      <c r="LQN52" s="35"/>
      <c r="LQO52" s="35"/>
      <c r="LQP52" s="35"/>
      <c r="LQQ52" s="35"/>
      <c r="LQR52" s="35"/>
      <c r="LQS52" s="35"/>
      <c r="LQT52" s="35"/>
      <c r="LQU52" s="35"/>
      <c r="LQV52" s="35"/>
      <c r="LQW52" s="35"/>
      <c r="LQX52" s="35"/>
      <c r="LQY52" s="35"/>
      <c r="LQZ52" s="35"/>
      <c r="LRA52" s="35"/>
      <c r="LRB52" s="35"/>
      <c r="LRC52" s="35"/>
      <c r="LRD52" s="35"/>
      <c r="LRE52" s="35"/>
      <c r="LRF52" s="35"/>
      <c r="LRG52" s="35"/>
      <c r="LRH52" s="35"/>
      <c r="LRI52" s="35"/>
      <c r="LRJ52" s="35"/>
      <c r="LRK52" s="35"/>
      <c r="LRL52" s="35"/>
      <c r="LRM52" s="35"/>
      <c r="LRN52" s="35"/>
      <c r="LRO52" s="35"/>
      <c r="LRP52" s="35"/>
      <c r="LRQ52" s="35"/>
      <c r="LRR52" s="35"/>
      <c r="LRS52" s="35"/>
      <c r="LRT52" s="35"/>
      <c r="LRU52" s="35"/>
      <c r="LRV52" s="35"/>
      <c r="LRW52" s="35"/>
      <c r="LRX52" s="35"/>
      <c r="LRY52" s="35"/>
      <c r="LRZ52" s="35"/>
      <c r="LSA52" s="35"/>
      <c r="LSB52" s="35"/>
      <c r="LSC52" s="35"/>
      <c r="LSD52" s="35"/>
      <c r="LSE52" s="35"/>
      <c r="LSF52" s="35"/>
      <c r="LSG52" s="35"/>
      <c r="LSH52" s="35"/>
      <c r="LSI52" s="35"/>
      <c r="LSJ52" s="35"/>
      <c r="LSK52" s="35"/>
      <c r="LSL52" s="35"/>
      <c r="LSM52" s="35"/>
      <c r="LSN52" s="35"/>
      <c r="LSO52" s="35"/>
      <c r="LSP52" s="35"/>
      <c r="LSQ52" s="35"/>
      <c r="LSR52" s="35"/>
      <c r="LSS52" s="35"/>
      <c r="LST52" s="35"/>
      <c r="LSU52" s="35"/>
      <c r="LSV52" s="35"/>
      <c r="LSW52" s="35"/>
      <c r="LSX52" s="35"/>
      <c r="LSY52" s="35"/>
      <c r="LSZ52" s="35"/>
      <c r="LTA52" s="35"/>
      <c r="LTB52" s="35"/>
      <c r="LTC52" s="35"/>
      <c r="LTD52" s="35"/>
      <c r="LTE52" s="35"/>
      <c r="LTF52" s="35"/>
      <c r="LTG52" s="35"/>
      <c r="LTH52" s="35"/>
      <c r="LTI52" s="35"/>
      <c r="LTJ52" s="35"/>
      <c r="LTK52" s="35"/>
      <c r="LTL52" s="35"/>
      <c r="LTM52" s="35"/>
      <c r="LTN52" s="35"/>
      <c r="LTO52" s="35"/>
      <c r="LTP52" s="35"/>
      <c r="LTQ52" s="35"/>
      <c r="LTR52" s="35"/>
      <c r="LTS52" s="35"/>
      <c r="LTT52" s="35"/>
      <c r="LTU52" s="35"/>
      <c r="LTV52" s="35"/>
      <c r="LTW52" s="35"/>
      <c r="LTX52" s="35"/>
      <c r="LTY52" s="35"/>
      <c r="LTZ52" s="35"/>
      <c r="LUA52" s="35"/>
      <c r="LUB52" s="35"/>
      <c r="LUC52" s="35"/>
      <c r="LUD52" s="35"/>
      <c r="LUE52" s="35"/>
      <c r="LUF52" s="35"/>
      <c r="LUG52" s="35"/>
      <c r="LUH52" s="35"/>
      <c r="LUI52" s="35"/>
      <c r="LUJ52" s="35"/>
      <c r="LUK52" s="35"/>
      <c r="LUL52" s="35"/>
      <c r="LUM52" s="35"/>
      <c r="LUN52" s="35"/>
      <c r="LUO52" s="35"/>
      <c r="LUP52" s="35"/>
      <c r="LUQ52" s="35"/>
      <c r="LUR52" s="35"/>
      <c r="LUS52" s="35"/>
      <c r="LUT52" s="35"/>
      <c r="LUU52" s="35"/>
      <c r="LUV52" s="35"/>
      <c r="LUW52" s="35"/>
      <c r="LUX52" s="35"/>
      <c r="LUY52" s="35"/>
      <c r="LUZ52" s="35"/>
      <c r="LVA52" s="35"/>
      <c r="LVB52" s="35"/>
      <c r="LVC52" s="35"/>
      <c r="LVD52" s="35"/>
      <c r="LVE52" s="35"/>
      <c r="LVF52" s="35"/>
      <c r="LVG52" s="35"/>
      <c r="LVH52" s="35"/>
      <c r="LVI52" s="35"/>
      <c r="LVJ52" s="35"/>
      <c r="LVK52" s="35"/>
      <c r="LVL52" s="35"/>
      <c r="LVM52" s="35"/>
      <c r="LVN52" s="35"/>
      <c r="LVO52" s="35"/>
      <c r="LVP52" s="35"/>
      <c r="LVQ52" s="35"/>
      <c r="LVR52" s="35"/>
      <c r="LVS52" s="35"/>
      <c r="LVT52" s="35"/>
      <c r="LVU52" s="35"/>
      <c r="LVV52" s="35"/>
      <c r="LVW52" s="35"/>
      <c r="LVX52" s="35"/>
      <c r="LVY52" s="35"/>
      <c r="LVZ52" s="35"/>
      <c r="LWA52" s="35"/>
      <c r="LWB52" s="35"/>
      <c r="LWC52" s="35"/>
      <c r="LWD52" s="35"/>
      <c r="LWE52" s="35"/>
      <c r="LWF52" s="35"/>
      <c r="LWG52" s="35"/>
      <c r="LWH52" s="35"/>
      <c r="LWI52" s="35"/>
      <c r="LWJ52" s="35"/>
      <c r="LWK52" s="35"/>
      <c r="LWL52" s="35"/>
      <c r="LWM52" s="35"/>
      <c r="LWN52" s="35"/>
      <c r="LWO52" s="35"/>
      <c r="LWP52" s="35"/>
      <c r="LWQ52" s="35"/>
      <c r="LWR52" s="35"/>
      <c r="LWS52" s="35"/>
      <c r="LWT52" s="35"/>
      <c r="LWU52" s="35"/>
      <c r="LWV52" s="35"/>
      <c r="LWW52" s="35"/>
      <c r="LWX52" s="35"/>
      <c r="LWY52" s="35"/>
      <c r="LWZ52" s="35"/>
      <c r="LXA52" s="35"/>
      <c r="LXB52" s="35"/>
      <c r="LXC52" s="35"/>
      <c r="LXD52" s="35"/>
      <c r="LXE52" s="35"/>
      <c r="LXF52" s="35"/>
      <c r="LXG52" s="35"/>
      <c r="LXH52" s="35"/>
      <c r="LXI52" s="35"/>
      <c r="LXJ52" s="35"/>
      <c r="LXK52" s="35"/>
      <c r="LXL52" s="35"/>
      <c r="LXM52" s="35"/>
      <c r="LXN52" s="35"/>
      <c r="LXO52" s="35"/>
      <c r="LXP52" s="35"/>
      <c r="LXQ52" s="35"/>
      <c r="LXR52" s="35"/>
      <c r="LXS52" s="35"/>
      <c r="LXT52" s="35"/>
      <c r="LXU52" s="35"/>
      <c r="LXV52" s="35"/>
      <c r="LXW52" s="35"/>
      <c r="LXX52" s="35"/>
      <c r="LXY52" s="35"/>
      <c r="LXZ52" s="35"/>
      <c r="LYA52" s="35"/>
      <c r="LYB52" s="35"/>
      <c r="LYC52" s="35"/>
      <c r="LYD52" s="35"/>
      <c r="LYE52" s="35"/>
      <c r="LYF52" s="35"/>
      <c r="LYG52" s="35"/>
      <c r="LYH52" s="35"/>
      <c r="LYI52" s="35"/>
      <c r="LYJ52" s="35"/>
      <c r="LYK52" s="35"/>
      <c r="LYL52" s="35"/>
      <c r="LYM52" s="35"/>
      <c r="LYN52" s="35"/>
      <c r="LYO52" s="35"/>
      <c r="LYP52" s="35"/>
      <c r="LYQ52" s="35"/>
      <c r="LYR52" s="35"/>
      <c r="LYS52" s="35"/>
      <c r="LYT52" s="35"/>
      <c r="LYU52" s="35"/>
      <c r="LYV52" s="35"/>
      <c r="LYW52" s="35"/>
      <c r="LYX52" s="35"/>
      <c r="LYY52" s="35"/>
      <c r="LYZ52" s="35"/>
      <c r="LZA52" s="35"/>
      <c r="LZB52" s="35"/>
      <c r="LZC52" s="35"/>
      <c r="LZD52" s="35"/>
      <c r="LZE52" s="35"/>
      <c r="LZF52" s="35"/>
      <c r="LZG52" s="35"/>
      <c r="LZH52" s="35"/>
      <c r="LZI52" s="35"/>
      <c r="LZJ52" s="35"/>
      <c r="LZK52" s="35"/>
      <c r="LZL52" s="35"/>
      <c r="LZM52" s="35"/>
      <c r="LZN52" s="35"/>
      <c r="LZO52" s="35"/>
      <c r="LZP52" s="35"/>
      <c r="LZQ52" s="35"/>
      <c r="LZR52" s="35"/>
      <c r="LZS52" s="35"/>
      <c r="LZT52" s="35"/>
      <c r="LZU52" s="35"/>
      <c r="LZV52" s="35"/>
      <c r="LZW52" s="35"/>
      <c r="LZX52" s="35"/>
      <c r="LZY52" s="35"/>
      <c r="LZZ52" s="35"/>
      <c r="MAA52" s="35"/>
      <c r="MAB52" s="35"/>
      <c r="MAC52" s="35"/>
      <c r="MAD52" s="35"/>
      <c r="MAE52" s="35"/>
      <c r="MAF52" s="35"/>
      <c r="MAG52" s="35"/>
      <c r="MAH52" s="35"/>
      <c r="MAI52" s="35"/>
      <c r="MAJ52" s="35"/>
      <c r="MAK52" s="35"/>
      <c r="MAL52" s="35"/>
      <c r="MAM52" s="35"/>
      <c r="MAN52" s="35"/>
      <c r="MAO52" s="35"/>
      <c r="MAP52" s="35"/>
      <c r="MAQ52" s="35"/>
      <c r="MAR52" s="35"/>
      <c r="MAS52" s="35"/>
      <c r="MAT52" s="35"/>
      <c r="MAU52" s="35"/>
      <c r="MAV52" s="35"/>
      <c r="MAW52" s="35"/>
      <c r="MAX52" s="35"/>
      <c r="MAY52" s="35"/>
      <c r="MAZ52" s="35"/>
      <c r="MBA52" s="35"/>
      <c r="MBB52" s="35"/>
      <c r="MBC52" s="35"/>
      <c r="MBD52" s="35"/>
      <c r="MBE52" s="35"/>
      <c r="MBF52" s="35"/>
      <c r="MBG52" s="35"/>
      <c r="MBH52" s="35"/>
      <c r="MBI52" s="35"/>
      <c r="MBJ52" s="35"/>
      <c r="MBK52" s="35"/>
      <c r="MBL52" s="35"/>
      <c r="MBM52" s="35"/>
      <c r="MBN52" s="35"/>
      <c r="MBO52" s="35"/>
      <c r="MBP52" s="35"/>
      <c r="MBQ52" s="35"/>
      <c r="MBR52" s="35"/>
      <c r="MBS52" s="35"/>
      <c r="MBT52" s="35"/>
      <c r="MBU52" s="35"/>
      <c r="MBV52" s="35"/>
      <c r="MBW52" s="35"/>
      <c r="MBX52" s="35"/>
      <c r="MBY52" s="35"/>
      <c r="MBZ52" s="35"/>
      <c r="MCA52" s="35"/>
      <c r="MCB52" s="35"/>
      <c r="MCC52" s="35"/>
      <c r="MCD52" s="35"/>
      <c r="MCE52" s="35"/>
      <c r="MCF52" s="35"/>
      <c r="MCG52" s="35"/>
      <c r="MCH52" s="35"/>
      <c r="MCI52" s="35"/>
      <c r="MCJ52" s="35"/>
      <c r="MCK52" s="35"/>
      <c r="MCL52" s="35"/>
      <c r="MCM52" s="35"/>
      <c r="MCN52" s="35"/>
      <c r="MCO52" s="35"/>
      <c r="MCP52" s="35"/>
      <c r="MCQ52" s="35"/>
      <c r="MCR52" s="35"/>
      <c r="MCS52" s="35"/>
      <c r="MCT52" s="35"/>
      <c r="MCU52" s="35"/>
      <c r="MCV52" s="35"/>
      <c r="MCW52" s="35"/>
      <c r="MCX52" s="35"/>
      <c r="MCY52" s="35"/>
      <c r="MCZ52" s="35"/>
      <c r="MDA52" s="35"/>
      <c r="MDB52" s="35"/>
      <c r="MDC52" s="35"/>
      <c r="MDD52" s="35"/>
      <c r="MDE52" s="35"/>
      <c r="MDF52" s="35"/>
      <c r="MDG52" s="35"/>
      <c r="MDH52" s="35"/>
      <c r="MDI52" s="35"/>
      <c r="MDJ52" s="35"/>
      <c r="MDK52" s="35"/>
      <c r="MDL52" s="35"/>
      <c r="MDM52" s="35"/>
      <c r="MDN52" s="35"/>
      <c r="MDO52" s="35"/>
      <c r="MDP52" s="35"/>
      <c r="MDQ52" s="35"/>
      <c r="MDR52" s="35"/>
      <c r="MDS52" s="35"/>
      <c r="MDT52" s="35"/>
      <c r="MDU52" s="35"/>
      <c r="MDV52" s="35"/>
      <c r="MDW52" s="35"/>
      <c r="MDX52" s="35"/>
      <c r="MDY52" s="35"/>
      <c r="MDZ52" s="35"/>
      <c r="MEA52" s="35"/>
      <c r="MEB52" s="35"/>
      <c r="MEC52" s="35"/>
      <c r="MED52" s="35"/>
      <c r="MEE52" s="35"/>
      <c r="MEF52" s="35"/>
      <c r="MEG52" s="35"/>
      <c r="MEH52" s="35"/>
      <c r="MEI52" s="35"/>
      <c r="MEJ52" s="35"/>
      <c r="MEK52" s="35"/>
      <c r="MEL52" s="35"/>
      <c r="MEM52" s="35"/>
      <c r="MEN52" s="35"/>
      <c r="MEO52" s="35"/>
      <c r="MEP52" s="35"/>
      <c r="MEQ52" s="35"/>
      <c r="MER52" s="35"/>
      <c r="MES52" s="35"/>
      <c r="MET52" s="35"/>
      <c r="MEU52" s="35"/>
      <c r="MEV52" s="35"/>
      <c r="MEW52" s="35"/>
      <c r="MEX52" s="35"/>
      <c r="MEY52" s="35"/>
      <c r="MEZ52" s="35"/>
      <c r="MFA52" s="35"/>
      <c r="MFB52" s="35"/>
      <c r="MFC52" s="35"/>
      <c r="MFD52" s="35"/>
      <c r="MFE52" s="35"/>
      <c r="MFF52" s="35"/>
      <c r="MFG52" s="35"/>
      <c r="MFH52" s="35"/>
      <c r="MFI52" s="35"/>
      <c r="MFJ52" s="35"/>
      <c r="MFK52" s="35"/>
      <c r="MFL52" s="35"/>
      <c r="MFM52" s="35"/>
      <c r="MFN52" s="35"/>
      <c r="MFO52" s="35"/>
      <c r="MFP52" s="35"/>
      <c r="MFQ52" s="35"/>
      <c r="MFR52" s="35"/>
      <c r="MFS52" s="35"/>
      <c r="MFT52" s="35"/>
      <c r="MFU52" s="35"/>
      <c r="MFV52" s="35"/>
      <c r="MFW52" s="35"/>
      <c r="MFX52" s="35"/>
      <c r="MFY52" s="35"/>
      <c r="MFZ52" s="35"/>
      <c r="MGA52" s="35"/>
      <c r="MGB52" s="35"/>
      <c r="MGC52" s="35"/>
      <c r="MGD52" s="35"/>
      <c r="MGE52" s="35"/>
      <c r="MGF52" s="35"/>
      <c r="MGG52" s="35"/>
      <c r="MGH52" s="35"/>
      <c r="MGI52" s="35"/>
      <c r="MGJ52" s="35"/>
      <c r="MGK52" s="35"/>
      <c r="MGL52" s="35"/>
      <c r="MGM52" s="35"/>
      <c r="MGN52" s="35"/>
      <c r="MGO52" s="35"/>
      <c r="MGP52" s="35"/>
      <c r="MGQ52" s="35"/>
      <c r="MGR52" s="35"/>
      <c r="MGS52" s="35"/>
      <c r="MGT52" s="35"/>
      <c r="MGU52" s="35"/>
      <c r="MGV52" s="35"/>
      <c r="MGW52" s="35"/>
      <c r="MGX52" s="35"/>
      <c r="MGY52" s="35"/>
      <c r="MGZ52" s="35"/>
      <c r="MHA52" s="35"/>
      <c r="MHB52" s="35"/>
      <c r="MHC52" s="35"/>
      <c r="MHD52" s="35"/>
      <c r="MHE52" s="35"/>
      <c r="MHF52" s="35"/>
      <c r="MHG52" s="35"/>
      <c r="MHH52" s="35"/>
      <c r="MHI52" s="35"/>
      <c r="MHJ52" s="35"/>
      <c r="MHK52" s="35"/>
      <c r="MHL52" s="35"/>
      <c r="MHM52" s="35"/>
      <c r="MHN52" s="35"/>
      <c r="MHO52" s="35"/>
      <c r="MHP52" s="35"/>
      <c r="MHQ52" s="35"/>
      <c r="MHR52" s="35"/>
      <c r="MHS52" s="35"/>
      <c r="MHT52" s="35"/>
      <c r="MHU52" s="35"/>
      <c r="MHV52" s="35"/>
      <c r="MHW52" s="35"/>
      <c r="MHX52" s="35"/>
      <c r="MHY52" s="35"/>
      <c r="MHZ52" s="35"/>
      <c r="MIA52" s="35"/>
      <c r="MIB52" s="35"/>
      <c r="MIC52" s="35"/>
      <c r="MID52" s="35"/>
      <c r="MIE52" s="35"/>
      <c r="MIF52" s="35"/>
      <c r="MIG52" s="35"/>
      <c r="MIH52" s="35"/>
      <c r="MII52" s="35"/>
      <c r="MIJ52" s="35"/>
      <c r="MIK52" s="35"/>
      <c r="MIL52" s="35"/>
      <c r="MIM52" s="35"/>
      <c r="MIN52" s="35"/>
      <c r="MIO52" s="35"/>
      <c r="MIP52" s="35"/>
      <c r="MIQ52" s="35"/>
      <c r="MIR52" s="35"/>
      <c r="MIS52" s="35"/>
      <c r="MIT52" s="35"/>
      <c r="MIU52" s="35"/>
      <c r="MIV52" s="35"/>
      <c r="MIW52" s="35"/>
      <c r="MIX52" s="35"/>
      <c r="MIY52" s="35"/>
      <c r="MIZ52" s="35"/>
      <c r="MJA52" s="35"/>
      <c r="MJB52" s="35"/>
      <c r="MJC52" s="35"/>
      <c r="MJD52" s="35"/>
      <c r="MJE52" s="35"/>
      <c r="MJF52" s="35"/>
      <c r="MJG52" s="35"/>
      <c r="MJH52" s="35"/>
      <c r="MJI52" s="35"/>
      <c r="MJJ52" s="35"/>
      <c r="MJK52" s="35"/>
      <c r="MJL52" s="35"/>
      <c r="MJM52" s="35"/>
      <c r="MJN52" s="35"/>
      <c r="MJO52" s="35"/>
      <c r="MJP52" s="35"/>
      <c r="MJQ52" s="35"/>
      <c r="MJR52" s="35"/>
      <c r="MJS52" s="35"/>
      <c r="MJT52" s="35"/>
      <c r="MJU52" s="35"/>
      <c r="MJV52" s="35"/>
      <c r="MJW52" s="35"/>
      <c r="MJX52" s="35"/>
      <c r="MJY52" s="35"/>
      <c r="MJZ52" s="35"/>
      <c r="MKA52" s="35"/>
      <c r="MKB52" s="35"/>
      <c r="MKC52" s="35"/>
      <c r="MKD52" s="35"/>
      <c r="MKE52" s="35"/>
      <c r="MKF52" s="35"/>
      <c r="MKG52" s="35"/>
      <c r="MKH52" s="35"/>
      <c r="MKI52" s="35"/>
      <c r="MKJ52" s="35"/>
      <c r="MKK52" s="35"/>
      <c r="MKL52" s="35"/>
      <c r="MKM52" s="35"/>
      <c r="MKN52" s="35"/>
      <c r="MKO52" s="35"/>
      <c r="MKP52" s="35"/>
      <c r="MKQ52" s="35"/>
      <c r="MKR52" s="35"/>
      <c r="MKS52" s="35"/>
      <c r="MKT52" s="35"/>
      <c r="MKU52" s="35"/>
      <c r="MKV52" s="35"/>
      <c r="MKW52" s="35"/>
      <c r="MKX52" s="35"/>
      <c r="MKY52" s="35"/>
      <c r="MKZ52" s="35"/>
      <c r="MLA52" s="35"/>
      <c r="MLB52" s="35"/>
      <c r="MLC52" s="35"/>
      <c r="MLD52" s="35"/>
      <c r="MLE52" s="35"/>
      <c r="MLF52" s="35"/>
      <c r="MLG52" s="35"/>
      <c r="MLH52" s="35"/>
      <c r="MLI52" s="35"/>
      <c r="MLJ52" s="35"/>
      <c r="MLK52" s="35"/>
      <c r="MLL52" s="35"/>
      <c r="MLM52" s="35"/>
      <c r="MLN52" s="35"/>
      <c r="MLO52" s="35"/>
      <c r="MLP52" s="35"/>
      <c r="MLQ52" s="35"/>
      <c r="MLR52" s="35"/>
      <c r="MLS52" s="35"/>
      <c r="MLT52" s="35"/>
      <c r="MLU52" s="35"/>
      <c r="MLV52" s="35"/>
      <c r="MLW52" s="35"/>
      <c r="MLX52" s="35"/>
      <c r="MLY52" s="35"/>
      <c r="MLZ52" s="35"/>
      <c r="MMA52" s="35"/>
      <c r="MMB52" s="35"/>
      <c r="MMC52" s="35"/>
      <c r="MMD52" s="35"/>
      <c r="MME52" s="35"/>
      <c r="MMF52" s="35"/>
      <c r="MMG52" s="35"/>
      <c r="MMH52" s="35"/>
      <c r="MMI52" s="35"/>
      <c r="MMJ52" s="35"/>
      <c r="MMK52" s="35"/>
      <c r="MML52" s="35"/>
      <c r="MMM52" s="35"/>
      <c r="MMN52" s="35"/>
      <c r="MMO52" s="35"/>
      <c r="MMP52" s="35"/>
      <c r="MMQ52" s="35"/>
      <c r="MMR52" s="35"/>
      <c r="MMS52" s="35"/>
      <c r="MMT52" s="35"/>
      <c r="MMU52" s="35"/>
      <c r="MMV52" s="35"/>
      <c r="MMW52" s="35"/>
      <c r="MMX52" s="35"/>
      <c r="MMY52" s="35"/>
      <c r="MMZ52" s="35"/>
      <c r="MNA52" s="35"/>
      <c r="MNB52" s="35"/>
      <c r="MNC52" s="35"/>
      <c r="MND52" s="35"/>
      <c r="MNE52" s="35"/>
      <c r="MNF52" s="35"/>
      <c r="MNG52" s="35"/>
      <c r="MNH52" s="35"/>
      <c r="MNI52" s="35"/>
      <c r="MNJ52" s="35"/>
      <c r="MNK52" s="35"/>
      <c r="MNL52" s="35"/>
      <c r="MNM52" s="35"/>
      <c r="MNN52" s="35"/>
      <c r="MNO52" s="35"/>
      <c r="MNP52" s="35"/>
      <c r="MNQ52" s="35"/>
      <c r="MNR52" s="35"/>
      <c r="MNS52" s="35"/>
      <c r="MNT52" s="35"/>
      <c r="MNU52" s="35"/>
      <c r="MNV52" s="35"/>
      <c r="MNW52" s="35"/>
      <c r="MNX52" s="35"/>
      <c r="MNY52" s="35"/>
      <c r="MNZ52" s="35"/>
      <c r="MOA52" s="35"/>
      <c r="MOB52" s="35"/>
      <c r="MOC52" s="35"/>
      <c r="MOD52" s="35"/>
      <c r="MOE52" s="35"/>
      <c r="MOF52" s="35"/>
      <c r="MOG52" s="35"/>
      <c r="MOH52" s="35"/>
      <c r="MOI52" s="35"/>
      <c r="MOJ52" s="35"/>
      <c r="MOK52" s="35"/>
      <c r="MOL52" s="35"/>
      <c r="MOM52" s="35"/>
      <c r="MON52" s="35"/>
      <c r="MOO52" s="35"/>
      <c r="MOP52" s="35"/>
      <c r="MOQ52" s="35"/>
      <c r="MOR52" s="35"/>
      <c r="MOS52" s="35"/>
      <c r="MOT52" s="35"/>
      <c r="MOU52" s="35"/>
      <c r="MOV52" s="35"/>
      <c r="MOW52" s="35"/>
      <c r="MOX52" s="35"/>
      <c r="MOY52" s="35"/>
      <c r="MOZ52" s="35"/>
      <c r="MPA52" s="35"/>
      <c r="MPB52" s="35"/>
      <c r="MPC52" s="35"/>
      <c r="MPD52" s="35"/>
      <c r="MPE52" s="35"/>
      <c r="MPF52" s="35"/>
      <c r="MPG52" s="35"/>
      <c r="MPH52" s="35"/>
      <c r="MPI52" s="35"/>
      <c r="MPJ52" s="35"/>
      <c r="MPK52" s="35"/>
      <c r="MPL52" s="35"/>
      <c r="MPM52" s="35"/>
      <c r="MPN52" s="35"/>
      <c r="MPO52" s="35"/>
      <c r="MPP52" s="35"/>
      <c r="MPQ52" s="35"/>
      <c r="MPR52" s="35"/>
      <c r="MPS52" s="35"/>
      <c r="MPT52" s="35"/>
      <c r="MPU52" s="35"/>
      <c r="MPV52" s="35"/>
      <c r="MPW52" s="35"/>
      <c r="MPX52" s="35"/>
      <c r="MPY52" s="35"/>
      <c r="MPZ52" s="35"/>
      <c r="MQA52" s="35"/>
      <c r="MQB52" s="35"/>
      <c r="MQC52" s="35"/>
      <c r="MQD52" s="35"/>
      <c r="MQE52" s="35"/>
      <c r="MQF52" s="35"/>
      <c r="MQG52" s="35"/>
      <c r="MQH52" s="35"/>
      <c r="MQI52" s="35"/>
      <c r="MQJ52" s="35"/>
      <c r="MQK52" s="35"/>
      <c r="MQL52" s="35"/>
      <c r="MQM52" s="35"/>
      <c r="MQN52" s="35"/>
      <c r="MQO52" s="35"/>
      <c r="MQP52" s="35"/>
      <c r="MQQ52" s="35"/>
      <c r="MQR52" s="35"/>
      <c r="MQS52" s="35"/>
      <c r="MQT52" s="35"/>
      <c r="MQU52" s="35"/>
      <c r="MQV52" s="35"/>
      <c r="MQW52" s="35"/>
      <c r="MQX52" s="35"/>
      <c r="MQY52" s="35"/>
      <c r="MQZ52" s="35"/>
      <c r="MRA52" s="35"/>
      <c r="MRB52" s="35"/>
      <c r="MRC52" s="35"/>
      <c r="MRD52" s="35"/>
      <c r="MRE52" s="35"/>
      <c r="MRF52" s="35"/>
      <c r="MRG52" s="35"/>
      <c r="MRH52" s="35"/>
      <c r="MRI52" s="35"/>
      <c r="MRJ52" s="35"/>
      <c r="MRK52" s="35"/>
      <c r="MRL52" s="35"/>
      <c r="MRM52" s="35"/>
      <c r="MRN52" s="35"/>
      <c r="MRO52" s="35"/>
      <c r="MRP52" s="35"/>
      <c r="MRQ52" s="35"/>
      <c r="MRR52" s="35"/>
      <c r="MRS52" s="35"/>
      <c r="MRT52" s="35"/>
      <c r="MRU52" s="35"/>
      <c r="MRV52" s="35"/>
      <c r="MRW52" s="35"/>
      <c r="MRX52" s="35"/>
      <c r="MRY52" s="35"/>
      <c r="MRZ52" s="35"/>
      <c r="MSA52" s="35"/>
      <c r="MSB52" s="35"/>
      <c r="MSC52" s="35"/>
      <c r="MSD52" s="35"/>
      <c r="MSE52" s="35"/>
      <c r="MSF52" s="35"/>
      <c r="MSG52" s="35"/>
      <c r="MSH52" s="35"/>
      <c r="MSI52" s="35"/>
      <c r="MSJ52" s="35"/>
      <c r="MSK52" s="35"/>
      <c r="MSL52" s="35"/>
      <c r="MSM52" s="35"/>
      <c r="MSN52" s="35"/>
      <c r="MSO52" s="35"/>
      <c r="MSP52" s="35"/>
      <c r="MSQ52" s="35"/>
      <c r="MSR52" s="35"/>
      <c r="MSS52" s="35"/>
      <c r="MST52" s="35"/>
      <c r="MSU52" s="35"/>
      <c r="MSV52" s="35"/>
      <c r="MSW52" s="35"/>
      <c r="MSX52" s="35"/>
      <c r="MSY52" s="35"/>
      <c r="MSZ52" s="35"/>
      <c r="MTA52" s="35"/>
      <c r="MTB52" s="35"/>
      <c r="MTC52" s="35"/>
      <c r="MTD52" s="35"/>
      <c r="MTE52" s="35"/>
      <c r="MTF52" s="35"/>
      <c r="MTG52" s="35"/>
      <c r="MTH52" s="35"/>
      <c r="MTI52" s="35"/>
      <c r="MTJ52" s="35"/>
      <c r="MTK52" s="35"/>
      <c r="MTL52" s="35"/>
      <c r="MTM52" s="35"/>
      <c r="MTN52" s="35"/>
      <c r="MTO52" s="35"/>
      <c r="MTP52" s="35"/>
      <c r="MTQ52" s="35"/>
      <c r="MTR52" s="35"/>
      <c r="MTS52" s="35"/>
      <c r="MTT52" s="35"/>
      <c r="MTU52" s="35"/>
      <c r="MTV52" s="35"/>
      <c r="MTW52" s="35"/>
      <c r="MTX52" s="35"/>
      <c r="MTY52" s="35"/>
      <c r="MTZ52" s="35"/>
      <c r="MUA52" s="35"/>
      <c r="MUB52" s="35"/>
      <c r="MUC52" s="35"/>
      <c r="MUD52" s="35"/>
      <c r="MUE52" s="35"/>
      <c r="MUF52" s="35"/>
      <c r="MUG52" s="35"/>
      <c r="MUH52" s="35"/>
      <c r="MUI52" s="35"/>
      <c r="MUJ52" s="35"/>
      <c r="MUK52" s="35"/>
      <c r="MUL52" s="35"/>
      <c r="MUM52" s="35"/>
      <c r="MUN52" s="35"/>
      <c r="MUO52" s="35"/>
      <c r="MUP52" s="35"/>
      <c r="MUQ52" s="35"/>
      <c r="MUR52" s="35"/>
      <c r="MUS52" s="35"/>
      <c r="MUT52" s="35"/>
      <c r="MUU52" s="35"/>
      <c r="MUV52" s="35"/>
      <c r="MUW52" s="35"/>
      <c r="MUX52" s="35"/>
      <c r="MUY52" s="35"/>
      <c r="MUZ52" s="35"/>
      <c r="MVA52" s="35"/>
      <c r="MVB52" s="35"/>
      <c r="MVC52" s="35"/>
      <c r="MVD52" s="35"/>
      <c r="MVE52" s="35"/>
      <c r="MVF52" s="35"/>
      <c r="MVG52" s="35"/>
      <c r="MVH52" s="35"/>
      <c r="MVI52" s="35"/>
      <c r="MVJ52" s="35"/>
      <c r="MVK52" s="35"/>
      <c r="MVL52" s="35"/>
      <c r="MVM52" s="35"/>
      <c r="MVN52" s="35"/>
      <c r="MVO52" s="35"/>
      <c r="MVP52" s="35"/>
      <c r="MVQ52" s="35"/>
      <c r="MVR52" s="35"/>
      <c r="MVS52" s="35"/>
      <c r="MVT52" s="35"/>
      <c r="MVU52" s="35"/>
      <c r="MVV52" s="35"/>
      <c r="MVW52" s="35"/>
      <c r="MVX52" s="35"/>
      <c r="MVY52" s="35"/>
      <c r="MVZ52" s="35"/>
      <c r="MWA52" s="35"/>
      <c r="MWB52" s="35"/>
      <c r="MWC52" s="35"/>
      <c r="MWD52" s="35"/>
      <c r="MWE52" s="35"/>
      <c r="MWF52" s="35"/>
      <c r="MWG52" s="35"/>
      <c r="MWH52" s="35"/>
      <c r="MWI52" s="35"/>
      <c r="MWJ52" s="35"/>
      <c r="MWK52" s="35"/>
      <c r="MWL52" s="35"/>
      <c r="MWM52" s="35"/>
      <c r="MWN52" s="35"/>
      <c r="MWO52" s="35"/>
      <c r="MWP52" s="35"/>
      <c r="MWQ52" s="35"/>
      <c r="MWR52" s="35"/>
      <c r="MWS52" s="35"/>
      <c r="MWT52" s="35"/>
      <c r="MWU52" s="35"/>
      <c r="MWV52" s="35"/>
      <c r="MWW52" s="35"/>
      <c r="MWX52" s="35"/>
      <c r="MWY52" s="35"/>
      <c r="MWZ52" s="35"/>
      <c r="MXA52" s="35"/>
      <c r="MXB52" s="35"/>
      <c r="MXC52" s="35"/>
      <c r="MXD52" s="35"/>
      <c r="MXE52" s="35"/>
      <c r="MXF52" s="35"/>
      <c r="MXG52" s="35"/>
      <c r="MXH52" s="35"/>
      <c r="MXI52" s="35"/>
      <c r="MXJ52" s="35"/>
      <c r="MXK52" s="35"/>
      <c r="MXL52" s="35"/>
      <c r="MXM52" s="35"/>
      <c r="MXN52" s="35"/>
      <c r="MXO52" s="35"/>
      <c r="MXP52" s="35"/>
      <c r="MXQ52" s="35"/>
      <c r="MXR52" s="35"/>
      <c r="MXS52" s="35"/>
      <c r="MXT52" s="35"/>
      <c r="MXU52" s="35"/>
      <c r="MXV52" s="35"/>
      <c r="MXW52" s="35"/>
      <c r="MXX52" s="35"/>
      <c r="MXY52" s="35"/>
      <c r="MXZ52" s="35"/>
      <c r="MYA52" s="35"/>
      <c r="MYB52" s="35"/>
      <c r="MYC52" s="35"/>
      <c r="MYD52" s="35"/>
      <c r="MYE52" s="35"/>
      <c r="MYF52" s="35"/>
      <c r="MYG52" s="35"/>
      <c r="MYH52" s="35"/>
      <c r="MYI52" s="35"/>
      <c r="MYJ52" s="35"/>
      <c r="MYK52" s="35"/>
      <c r="MYL52" s="35"/>
      <c r="MYM52" s="35"/>
      <c r="MYN52" s="35"/>
      <c r="MYO52" s="35"/>
      <c r="MYP52" s="35"/>
      <c r="MYQ52" s="35"/>
      <c r="MYR52" s="35"/>
      <c r="MYS52" s="35"/>
      <c r="MYT52" s="35"/>
      <c r="MYU52" s="35"/>
      <c r="MYV52" s="35"/>
      <c r="MYW52" s="35"/>
      <c r="MYX52" s="35"/>
      <c r="MYY52" s="35"/>
      <c r="MYZ52" s="35"/>
      <c r="MZA52" s="35"/>
      <c r="MZB52" s="35"/>
      <c r="MZC52" s="35"/>
      <c r="MZD52" s="35"/>
      <c r="MZE52" s="35"/>
      <c r="MZF52" s="35"/>
      <c r="MZG52" s="35"/>
      <c r="MZH52" s="35"/>
      <c r="MZI52" s="35"/>
      <c r="MZJ52" s="35"/>
      <c r="MZK52" s="35"/>
      <c r="MZL52" s="35"/>
      <c r="MZM52" s="35"/>
      <c r="MZN52" s="35"/>
      <c r="MZO52" s="35"/>
      <c r="MZP52" s="35"/>
      <c r="MZQ52" s="35"/>
      <c r="MZR52" s="35"/>
      <c r="MZS52" s="35"/>
      <c r="MZT52" s="35"/>
      <c r="MZU52" s="35"/>
      <c r="MZV52" s="35"/>
      <c r="MZW52" s="35"/>
      <c r="MZX52" s="35"/>
      <c r="MZY52" s="35"/>
      <c r="MZZ52" s="35"/>
      <c r="NAA52" s="35"/>
      <c r="NAB52" s="35"/>
      <c r="NAC52" s="35"/>
      <c r="NAD52" s="35"/>
      <c r="NAE52" s="35"/>
      <c r="NAF52" s="35"/>
      <c r="NAG52" s="35"/>
      <c r="NAH52" s="35"/>
      <c r="NAI52" s="35"/>
      <c r="NAJ52" s="35"/>
      <c r="NAK52" s="35"/>
      <c r="NAL52" s="35"/>
      <c r="NAM52" s="35"/>
      <c r="NAN52" s="35"/>
      <c r="NAO52" s="35"/>
      <c r="NAP52" s="35"/>
      <c r="NAQ52" s="35"/>
      <c r="NAR52" s="35"/>
      <c r="NAS52" s="35"/>
      <c r="NAT52" s="35"/>
      <c r="NAU52" s="35"/>
      <c r="NAV52" s="35"/>
      <c r="NAW52" s="35"/>
      <c r="NAX52" s="35"/>
      <c r="NAY52" s="35"/>
      <c r="NAZ52" s="35"/>
      <c r="NBA52" s="35"/>
      <c r="NBB52" s="35"/>
      <c r="NBC52" s="35"/>
      <c r="NBD52" s="35"/>
      <c r="NBE52" s="35"/>
      <c r="NBF52" s="35"/>
      <c r="NBG52" s="35"/>
      <c r="NBH52" s="35"/>
      <c r="NBI52" s="35"/>
      <c r="NBJ52" s="35"/>
      <c r="NBK52" s="35"/>
      <c r="NBL52" s="35"/>
      <c r="NBM52" s="35"/>
      <c r="NBN52" s="35"/>
      <c r="NBO52" s="35"/>
      <c r="NBP52" s="35"/>
      <c r="NBQ52" s="35"/>
      <c r="NBR52" s="35"/>
      <c r="NBS52" s="35"/>
      <c r="NBT52" s="35"/>
      <c r="NBU52" s="35"/>
      <c r="NBV52" s="35"/>
      <c r="NBW52" s="35"/>
      <c r="NBX52" s="35"/>
      <c r="NBY52" s="35"/>
      <c r="NBZ52" s="35"/>
      <c r="NCA52" s="35"/>
      <c r="NCB52" s="35"/>
      <c r="NCC52" s="35"/>
      <c r="NCD52" s="35"/>
      <c r="NCE52" s="35"/>
      <c r="NCF52" s="35"/>
      <c r="NCG52" s="35"/>
      <c r="NCH52" s="35"/>
      <c r="NCI52" s="35"/>
      <c r="NCJ52" s="35"/>
      <c r="NCK52" s="35"/>
      <c r="NCL52" s="35"/>
      <c r="NCM52" s="35"/>
      <c r="NCN52" s="35"/>
      <c r="NCO52" s="35"/>
      <c r="NCP52" s="35"/>
      <c r="NCQ52" s="35"/>
      <c r="NCR52" s="35"/>
      <c r="NCS52" s="35"/>
      <c r="NCT52" s="35"/>
      <c r="NCU52" s="35"/>
      <c r="NCV52" s="35"/>
      <c r="NCW52" s="35"/>
      <c r="NCX52" s="35"/>
      <c r="NCY52" s="35"/>
      <c r="NCZ52" s="35"/>
      <c r="NDA52" s="35"/>
      <c r="NDB52" s="35"/>
      <c r="NDC52" s="35"/>
      <c r="NDD52" s="35"/>
      <c r="NDE52" s="35"/>
      <c r="NDF52" s="35"/>
      <c r="NDG52" s="35"/>
      <c r="NDH52" s="35"/>
      <c r="NDI52" s="35"/>
      <c r="NDJ52" s="35"/>
      <c r="NDK52" s="35"/>
      <c r="NDL52" s="35"/>
      <c r="NDM52" s="35"/>
      <c r="NDN52" s="35"/>
      <c r="NDO52" s="35"/>
      <c r="NDP52" s="35"/>
      <c r="NDQ52" s="35"/>
      <c r="NDR52" s="35"/>
      <c r="NDS52" s="35"/>
      <c r="NDT52" s="35"/>
      <c r="NDU52" s="35"/>
      <c r="NDV52" s="35"/>
      <c r="NDW52" s="35"/>
      <c r="NDX52" s="35"/>
      <c r="NDY52" s="35"/>
      <c r="NDZ52" s="35"/>
      <c r="NEA52" s="35"/>
      <c r="NEB52" s="35"/>
      <c r="NEC52" s="35"/>
      <c r="NED52" s="35"/>
      <c r="NEE52" s="35"/>
      <c r="NEF52" s="35"/>
      <c r="NEG52" s="35"/>
      <c r="NEH52" s="35"/>
      <c r="NEI52" s="35"/>
      <c r="NEJ52" s="35"/>
      <c r="NEK52" s="35"/>
      <c r="NEL52" s="35"/>
      <c r="NEM52" s="35"/>
      <c r="NEN52" s="35"/>
      <c r="NEO52" s="35"/>
      <c r="NEP52" s="35"/>
      <c r="NEQ52" s="35"/>
      <c r="NER52" s="35"/>
      <c r="NES52" s="35"/>
      <c r="NET52" s="35"/>
      <c r="NEU52" s="35"/>
      <c r="NEV52" s="35"/>
      <c r="NEW52" s="35"/>
      <c r="NEX52" s="35"/>
      <c r="NEY52" s="35"/>
      <c r="NEZ52" s="35"/>
      <c r="NFA52" s="35"/>
      <c r="NFB52" s="35"/>
      <c r="NFC52" s="35"/>
      <c r="NFD52" s="35"/>
      <c r="NFE52" s="35"/>
      <c r="NFF52" s="35"/>
      <c r="NFG52" s="35"/>
      <c r="NFH52" s="35"/>
      <c r="NFI52" s="35"/>
      <c r="NFJ52" s="35"/>
      <c r="NFK52" s="35"/>
      <c r="NFL52" s="35"/>
      <c r="NFM52" s="35"/>
      <c r="NFN52" s="35"/>
      <c r="NFO52" s="35"/>
      <c r="NFP52" s="35"/>
      <c r="NFQ52" s="35"/>
      <c r="NFR52" s="35"/>
      <c r="NFS52" s="35"/>
      <c r="NFT52" s="35"/>
      <c r="NFU52" s="35"/>
      <c r="NFV52" s="35"/>
      <c r="NFW52" s="35"/>
      <c r="NFX52" s="35"/>
      <c r="NFY52" s="35"/>
      <c r="NFZ52" s="35"/>
      <c r="NGA52" s="35"/>
      <c r="NGB52" s="35"/>
      <c r="NGC52" s="35"/>
      <c r="NGD52" s="35"/>
      <c r="NGE52" s="35"/>
      <c r="NGF52" s="35"/>
      <c r="NGG52" s="35"/>
      <c r="NGH52" s="35"/>
      <c r="NGI52" s="35"/>
      <c r="NGJ52" s="35"/>
      <c r="NGK52" s="35"/>
      <c r="NGL52" s="35"/>
      <c r="NGM52" s="35"/>
      <c r="NGN52" s="35"/>
      <c r="NGO52" s="35"/>
      <c r="NGP52" s="35"/>
      <c r="NGQ52" s="35"/>
      <c r="NGR52" s="35"/>
      <c r="NGS52" s="35"/>
      <c r="NGT52" s="35"/>
      <c r="NGU52" s="35"/>
      <c r="NGV52" s="35"/>
      <c r="NGW52" s="35"/>
      <c r="NGX52" s="35"/>
      <c r="NGY52" s="35"/>
      <c r="NGZ52" s="35"/>
      <c r="NHA52" s="35"/>
      <c r="NHB52" s="35"/>
      <c r="NHC52" s="35"/>
      <c r="NHD52" s="35"/>
      <c r="NHE52" s="35"/>
      <c r="NHF52" s="35"/>
      <c r="NHG52" s="35"/>
      <c r="NHH52" s="35"/>
      <c r="NHI52" s="35"/>
      <c r="NHJ52" s="35"/>
      <c r="NHK52" s="35"/>
      <c r="NHL52" s="35"/>
      <c r="NHM52" s="35"/>
      <c r="NHN52" s="35"/>
      <c r="NHO52" s="35"/>
      <c r="NHP52" s="35"/>
      <c r="NHQ52" s="35"/>
      <c r="NHR52" s="35"/>
      <c r="NHS52" s="35"/>
      <c r="NHT52" s="35"/>
      <c r="NHU52" s="35"/>
      <c r="NHV52" s="35"/>
      <c r="NHW52" s="35"/>
      <c r="NHX52" s="35"/>
      <c r="NHY52" s="35"/>
      <c r="NHZ52" s="35"/>
      <c r="NIA52" s="35"/>
      <c r="NIB52" s="35"/>
      <c r="NIC52" s="35"/>
      <c r="NID52" s="35"/>
      <c r="NIE52" s="35"/>
      <c r="NIF52" s="35"/>
      <c r="NIG52" s="35"/>
      <c r="NIH52" s="35"/>
      <c r="NII52" s="35"/>
      <c r="NIJ52" s="35"/>
      <c r="NIK52" s="35"/>
      <c r="NIL52" s="35"/>
      <c r="NIM52" s="35"/>
      <c r="NIN52" s="35"/>
      <c r="NIO52" s="35"/>
      <c r="NIP52" s="35"/>
      <c r="NIQ52" s="35"/>
      <c r="NIR52" s="35"/>
      <c r="NIS52" s="35"/>
      <c r="NIT52" s="35"/>
      <c r="NIU52" s="35"/>
      <c r="NIV52" s="35"/>
      <c r="NIW52" s="35"/>
      <c r="NIX52" s="35"/>
      <c r="NIY52" s="35"/>
      <c r="NIZ52" s="35"/>
      <c r="NJA52" s="35"/>
      <c r="NJB52" s="35"/>
      <c r="NJC52" s="35"/>
      <c r="NJD52" s="35"/>
      <c r="NJE52" s="35"/>
      <c r="NJF52" s="35"/>
      <c r="NJG52" s="35"/>
      <c r="NJH52" s="35"/>
      <c r="NJI52" s="35"/>
      <c r="NJJ52" s="35"/>
      <c r="NJK52" s="35"/>
      <c r="NJL52" s="35"/>
      <c r="NJM52" s="35"/>
      <c r="NJN52" s="35"/>
      <c r="NJO52" s="35"/>
      <c r="NJP52" s="35"/>
      <c r="NJQ52" s="35"/>
      <c r="NJR52" s="35"/>
      <c r="NJS52" s="35"/>
      <c r="NJT52" s="35"/>
      <c r="NJU52" s="35"/>
      <c r="NJV52" s="35"/>
      <c r="NJW52" s="35"/>
      <c r="NJX52" s="35"/>
      <c r="NJY52" s="35"/>
      <c r="NJZ52" s="35"/>
      <c r="NKA52" s="35"/>
      <c r="NKB52" s="35"/>
      <c r="NKC52" s="35"/>
      <c r="NKD52" s="35"/>
      <c r="NKE52" s="35"/>
      <c r="NKF52" s="35"/>
      <c r="NKG52" s="35"/>
      <c r="NKH52" s="35"/>
      <c r="NKI52" s="35"/>
      <c r="NKJ52" s="35"/>
      <c r="NKK52" s="35"/>
      <c r="NKL52" s="35"/>
      <c r="NKM52" s="35"/>
      <c r="NKN52" s="35"/>
      <c r="NKO52" s="35"/>
      <c r="NKP52" s="35"/>
      <c r="NKQ52" s="35"/>
      <c r="NKR52" s="35"/>
      <c r="NKS52" s="35"/>
      <c r="NKT52" s="35"/>
      <c r="NKU52" s="35"/>
      <c r="NKV52" s="35"/>
      <c r="NKW52" s="35"/>
      <c r="NKX52" s="35"/>
      <c r="NKY52" s="35"/>
      <c r="NKZ52" s="35"/>
      <c r="NLA52" s="35"/>
      <c r="NLB52" s="35"/>
      <c r="NLC52" s="35"/>
      <c r="NLD52" s="35"/>
      <c r="NLE52" s="35"/>
      <c r="NLF52" s="35"/>
      <c r="NLG52" s="35"/>
      <c r="NLH52" s="35"/>
      <c r="NLI52" s="35"/>
      <c r="NLJ52" s="35"/>
      <c r="NLK52" s="35"/>
      <c r="NLL52" s="35"/>
      <c r="NLM52" s="35"/>
      <c r="NLN52" s="35"/>
      <c r="NLO52" s="35"/>
      <c r="NLP52" s="35"/>
      <c r="NLQ52" s="35"/>
      <c r="NLR52" s="35"/>
      <c r="NLS52" s="35"/>
      <c r="NLT52" s="35"/>
      <c r="NLU52" s="35"/>
      <c r="NLV52" s="35"/>
      <c r="NLW52" s="35"/>
      <c r="NLX52" s="35"/>
      <c r="NLY52" s="35"/>
      <c r="NLZ52" s="35"/>
      <c r="NMA52" s="35"/>
      <c r="NMB52" s="35"/>
      <c r="NMC52" s="35"/>
      <c r="NMD52" s="35"/>
      <c r="NME52" s="35"/>
      <c r="NMF52" s="35"/>
      <c r="NMG52" s="35"/>
      <c r="NMH52" s="35"/>
      <c r="NMI52" s="35"/>
      <c r="NMJ52" s="35"/>
      <c r="NMK52" s="35"/>
      <c r="NML52" s="35"/>
      <c r="NMM52" s="35"/>
      <c r="NMN52" s="35"/>
      <c r="NMO52" s="35"/>
      <c r="NMP52" s="35"/>
      <c r="NMQ52" s="35"/>
      <c r="NMR52" s="35"/>
      <c r="NMS52" s="35"/>
      <c r="NMT52" s="35"/>
      <c r="NMU52" s="35"/>
      <c r="NMV52" s="35"/>
      <c r="NMW52" s="35"/>
      <c r="NMX52" s="35"/>
      <c r="NMY52" s="35"/>
      <c r="NMZ52" s="35"/>
      <c r="NNA52" s="35"/>
      <c r="NNB52" s="35"/>
      <c r="NNC52" s="35"/>
      <c r="NND52" s="35"/>
      <c r="NNE52" s="35"/>
      <c r="NNF52" s="35"/>
      <c r="NNG52" s="35"/>
      <c r="NNH52" s="35"/>
      <c r="NNI52" s="35"/>
      <c r="NNJ52" s="35"/>
      <c r="NNK52" s="35"/>
      <c r="NNL52" s="35"/>
      <c r="NNM52" s="35"/>
      <c r="NNN52" s="35"/>
      <c r="NNO52" s="35"/>
      <c r="NNP52" s="35"/>
      <c r="NNQ52" s="35"/>
      <c r="NNR52" s="35"/>
      <c r="NNS52" s="35"/>
      <c r="NNT52" s="35"/>
      <c r="NNU52" s="35"/>
      <c r="NNV52" s="35"/>
      <c r="NNW52" s="35"/>
      <c r="NNX52" s="35"/>
      <c r="NNY52" s="35"/>
      <c r="NNZ52" s="35"/>
      <c r="NOA52" s="35"/>
      <c r="NOB52" s="35"/>
      <c r="NOC52" s="35"/>
      <c r="NOD52" s="35"/>
      <c r="NOE52" s="35"/>
      <c r="NOF52" s="35"/>
      <c r="NOG52" s="35"/>
      <c r="NOH52" s="35"/>
      <c r="NOI52" s="35"/>
      <c r="NOJ52" s="35"/>
      <c r="NOK52" s="35"/>
      <c r="NOL52" s="35"/>
      <c r="NOM52" s="35"/>
      <c r="NON52" s="35"/>
      <c r="NOO52" s="35"/>
      <c r="NOP52" s="35"/>
      <c r="NOQ52" s="35"/>
      <c r="NOR52" s="35"/>
      <c r="NOS52" s="35"/>
      <c r="NOT52" s="35"/>
      <c r="NOU52" s="35"/>
      <c r="NOV52" s="35"/>
      <c r="NOW52" s="35"/>
      <c r="NOX52" s="35"/>
      <c r="NOY52" s="35"/>
      <c r="NOZ52" s="35"/>
      <c r="NPA52" s="35"/>
      <c r="NPB52" s="35"/>
      <c r="NPC52" s="35"/>
      <c r="NPD52" s="35"/>
      <c r="NPE52" s="35"/>
      <c r="NPF52" s="35"/>
      <c r="NPG52" s="35"/>
      <c r="NPH52" s="35"/>
      <c r="NPI52" s="35"/>
      <c r="NPJ52" s="35"/>
      <c r="NPK52" s="35"/>
      <c r="NPL52" s="35"/>
      <c r="NPM52" s="35"/>
      <c r="NPN52" s="35"/>
      <c r="NPO52" s="35"/>
      <c r="NPP52" s="35"/>
      <c r="NPQ52" s="35"/>
      <c r="NPR52" s="35"/>
      <c r="NPS52" s="35"/>
      <c r="NPT52" s="35"/>
      <c r="NPU52" s="35"/>
      <c r="NPV52" s="35"/>
      <c r="NPW52" s="35"/>
      <c r="NPX52" s="35"/>
      <c r="NPY52" s="35"/>
      <c r="NPZ52" s="35"/>
      <c r="NQA52" s="35"/>
      <c r="NQB52" s="35"/>
      <c r="NQC52" s="35"/>
      <c r="NQD52" s="35"/>
      <c r="NQE52" s="35"/>
      <c r="NQF52" s="35"/>
      <c r="NQG52" s="35"/>
      <c r="NQH52" s="35"/>
      <c r="NQI52" s="35"/>
      <c r="NQJ52" s="35"/>
      <c r="NQK52" s="35"/>
      <c r="NQL52" s="35"/>
      <c r="NQM52" s="35"/>
      <c r="NQN52" s="35"/>
      <c r="NQO52" s="35"/>
      <c r="NQP52" s="35"/>
      <c r="NQQ52" s="35"/>
      <c r="NQR52" s="35"/>
      <c r="NQS52" s="35"/>
      <c r="NQT52" s="35"/>
      <c r="NQU52" s="35"/>
      <c r="NQV52" s="35"/>
      <c r="NQW52" s="35"/>
      <c r="NQX52" s="35"/>
      <c r="NQY52" s="35"/>
      <c r="NQZ52" s="35"/>
      <c r="NRA52" s="35"/>
      <c r="NRB52" s="35"/>
      <c r="NRC52" s="35"/>
      <c r="NRD52" s="35"/>
      <c r="NRE52" s="35"/>
      <c r="NRF52" s="35"/>
      <c r="NRG52" s="35"/>
      <c r="NRH52" s="35"/>
      <c r="NRI52" s="35"/>
      <c r="NRJ52" s="35"/>
      <c r="NRK52" s="35"/>
      <c r="NRL52" s="35"/>
      <c r="NRM52" s="35"/>
      <c r="NRN52" s="35"/>
      <c r="NRO52" s="35"/>
      <c r="NRP52" s="35"/>
      <c r="NRQ52" s="35"/>
      <c r="NRR52" s="35"/>
      <c r="NRS52" s="35"/>
      <c r="NRT52" s="35"/>
      <c r="NRU52" s="35"/>
      <c r="NRV52" s="35"/>
      <c r="NRW52" s="35"/>
      <c r="NRX52" s="35"/>
      <c r="NRY52" s="35"/>
      <c r="NRZ52" s="35"/>
      <c r="NSA52" s="35"/>
      <c r="NSB52" s="35"/>
      <c r="NSC52" s="35"/>
      <c r="NSD52" s="35"/>
      <c r="NSE52" s="35"/>
      <c r="NSF52" s="35"/>
      <c r="NSG52" s="35"/>
      <c r="NSH52" s="35"/>
      <c r="NSI52" s="35"/>
      <c r="NSJ52" s="35"/>
      <c r="NSK52" s="35"/>
      <c r="NSL52" s="35"/>
      <c r="NSM52" s="35"/>
      <c r="NSN52" s="35"/>
      <c r="NSO52" s="35"/>
      <c r="NSP52" s="35"/>
      <c r="NSQ52" s="35"/>
      <c r="NSR52" s="35"/>
      <c r="NSS52" s="35"/>
      <c r="NST52" s="35"/>
      <c r="NSU52" s="35"/>
      <c r="NSV52" s="35"/>
      <c r="NSW52" s="35"/>
      <c r="NSX52" s="35"/>
      <c r="NSY52" s="35"/>
      <c r="NSZ52" s="35"/>
      <c r="NTA52" s="35"/>
      <c r="NTB52" s="35"/>
      <c r="NTC52" s="35"/>
      <c r="NTD52" s="35"/>
      <c r="NTE52" s="35"/>
      <c r="NTF52" s="35"/>
      <c r="NTG52" s="35"/>
      <c r="NTH52" s="35"/>
      <c r="NTI52" s="35"/>
      <c r="NTJ52" s="35"/>
      <c r="NTK52" s="35"/>
      <c r="NTL52" s="35"/>
      <c r="NTM52" s="35"/>
      <c r="NTN52" s="35"/>
      <c r="NTO52" s="35"/>
      <c r="NTP52" s="35"/>
      <c r="NTQ52" s="35"/>
      <c r="NTR52" s="35"/>
      <c r="NTS52" s="35"/>
      <c r="NTT52" s="35"/>
      <c r="NTU52" s="35"/>
      <c r="NTV52" s="35"/>
      <c r="NTW52" s="35"/>
      <c r="NTX52" s="35"/>
      <c r="NTY52" s="35"/>
      <c r="NTZ52" s="35"/>
      <c r="NUA52" s="35"/>
      <c r="NUB52" s="35"/>
      <c r="NUC52" s="35"/>
      <c r="NUD52" s="35"/>
      <c r="NUE52" s="35"/>
      <c r="NUF52" s="35"/>
      <c r="NUG52" s="35"/>
      <c r="NUH52" s="35"/>
      <c r="NUI52" s="35"/>
      <c r="NUJ52" s="35"/>
      <c r="NUK52" s="35"/>
      <c r="NUL52" s="35"/>
      <c r="NUM52" s="35"/>
      <c r="NUN52" s="35"/>
      <c r="NUO52" s="35"/>
      <c r="NUP52" s="35"/>
      <c r="NUQ52" s="35"/>
      <c r="NUR52" s="35"/>
      <c r="NUS52" s="35"/>
      <c r="NUT52" s="35"/>
      <c r="NUU52" s="35"/>
      <c r="NUV52" s="35"/>
      <c r="NUW52" s="35"/>
      <c r="NUX52" s="35"/>
      <c r="NUY52" s="35"/>
      <c r="NUZ52" s="35"/>
      <c r="NVA52" s="35"/>
      <c r="NVB52" s="35"/>
      <c r="NVC52" s="35"/>
      <c r="NVD52" s="35"/>
      <c r="NVE52" s="35"/>
      <c r="NVF52" s="35"/>
      <c r="NVG52" s="35"/>
      <c r="NVH52" s="35"/>
      <c r="NVI52" s="35"/>
      <c r="NVJ52" s="35"/>
      <c r="NVK52" s="35"/>
      <c r="NVL52" s="35"/>
      <c r="NVM52" s="35"/>
      <c r="NVN52" s="35"/>
      <c r="NVO52" s="35"/>
      <c r="NVP52" s="35"/>
      <c r="NVQ52" s="35"/>
      <c r="NVR52" s="35"/>
      <c r="NVS52" s="35"/>
      <c r="NVT52" s="35"/>
      <c r="NVU52" s="35"/>
      <c r="NVV52" s="35"/>
      <c r="NVW52" s="35"/>
      <c r="NVX52" s="35"/>
      <c r="NVY52" s="35"/>
      <c r="NVZ52" s="35"/>
      <c r="NWA52" s="35"/>
      <c r="NWB52" s="35"/>
      <c r="NWC52" s="35"/>
      <c r="NWD52" s="35"/>
      <c r="NWE52" s="35"/>
      <c r="NWF52" s="35"/>
      <c r="NWG52" s="35"/>
      <c r="NWH52" s="35"/>
      <c r="NWI52" s="35"/>
      <c r="NWJ52" s="35"/>
      <c r="NWK52" s="35"/>
      <c r="NWL52" s="35"/>
      <c r="NWM52" s="35"/>
      <c r="NWN52" s="35"/>
      <c r="NWO52" s="35"/>
      <c r="NWP52" s="35"/>
      <c r="NWQ52" s="35"/>
      <c r="NWR52" s="35"/>
      <c r="NWS52" s="35"/>
      <c r="NWT52" s="35"/>
      <c r="NWU52" s="35"/>
      <c r="NWV52" s="35"/>
      <c r="NWW52" s="35"/>
      <c r="NWX52" s="35"/>
      <c r="NWY52" s="35"/>
      <c r="NWZ52" s="35"/>
      <c r="NXA52" s="35"/>
      <c r="NXB52" s="35"/>
      <c r="NXC52" s="35"/>
      <c r="NXD52" s="35"/>
      <c r="NXE52" s="35"/>
      <c r="NXF52" s="35"/>
      <c r="NXG52" s="35"/>
      <c r="NXH52" s="35"/>
      <c r="NXI52" s="35"/>
      <c r="NXJ52" s="35"/>
      <c r="NXK52" s="35"/>
      <c r="NXL52" s="35"/>
      <c r="NXM52" s="35"/>
      <c r="NXN52" s="35"/>
      <c r="NXO52" s="35"/>
      <c r="NXP52" s="35"/>
      <c r="NXQ52" s="35"/>
      <c r="NXR52" s="35"/>
      <c r="NXS52" s="35"/>
      <c r="NXT52" s="35"/>
      <c r="NXU52" s="35"/>
      <c r="NXV52" s="35"/>
      <c r="NXW52" s="35"/>
      <c r="NXX52" s="35"/>
      <c r="NXY52" s="35"/>
      <c r="NXZ52" s="35"/>
      <c r="NYA52" s="35"/>
      <c r="NYB52" s="35"/>
      <c r="NYC52" s="35"/>
      <c r="NYD52" s="35"/>
      <c r="NYE52" s="35"/>
      <c r="NYF52" s="35"/>
      <c r="NYG52" s="35"/>
      <c r="NYH52" s="35"/>
      <c r="NYI52" s="35"/>
      <c r="NYJ52" s="35"/>
      <c r="NYK52" s="35"/>
      <c r="NYL52" s="35"/>
      <c r="NYM52" s="35"/>
      <c r="NYN52" s="35"/>
      <c r="NYO52" s="35"/>
      <c r="NYP52" s="35"/>
      <c r="NYQ52" s="35"/>
      <c r="NYR52" s="35"/>
      <c r="NYS52" s="35"/>
      <c r="NYT52" s="35"/>
      <c r="NYU52" s="35"/>
      <c r="NYV52" s="35"/>
      <c r="NYW52" s="35"/>
      <c r="NYX52" s="35"/>
      <c r="NYY52" s="35"/>
      <c r="NYZ52" s="35"/>
      <c r="NZA52" s="35"/>
      <c r="NZB52" s="35"/>
      <c r="NZC52" s="35"/>
      <c r="NZD52" s="35"/>
      <c r="NZE52" s="35"/>
      <c r="NZF52" s="35"/>
      <c r="NZG52" s="35"/>
      <c r="NZH52" s="35"/>
      <c r="NZI52" s="35"/>
      <c r="NZJ52" s="35"/>
      <c r="NZK52" s="35"/>
      <c r="NZL52" s="35"/>
      <c r="NZM52" s="35"/>
      <c r="NZN52" s="35"/>
      <c r="NZO52" s="35"/>
      <c r="NZP52" s="35"/>
      <c r="NZQ52" s="35"/>
      <c r="NZR52" s="35"/>
      <c r="NZS52" s="35"/>
      <c r="NZT52" s="35"/>
      <c r="NZU52" s="35"/>
      <c r="NZV52" s="35"/>
      <c r="NZW52" s="35"/>
      <c r="NZX52" s="35"/>
      <c r="NZY52" s="35"/>
      <c r="NZZ52" s="35"/>
      <c r="OAA52" s="35"/>
      <c r="OAB52" s="35"/>
      <c r="OAC52" s="35"/>
      <c r="OAD52" s="35"/>
      <c r="OAE52" s="35"/>
      <c r="OAF52" s="35"/>
      <c r="OAG52" s="35"/>
      <c r="OAH52" s="35"/>
      <c r="OAI52" s="35"/>
      <c r="OAJ52" s="35"/>
      <c r="OAK52" s="35"/>
      <c r="OAL52" s="35"/>
      <c r="OAM52" s="35"/>
      <c r="OAN52" s="35"/>
      <c r="OAO52" s="35"/>
      <c r="OAP52" s="35"/>
      <c r="OAQ52" s="35"/>
      <c r="OAR52" s="35"/>
      <c r="OAS52" s="35"/>
      <c r="OAT52" s="35"/>
      <c r="OAU52" s="35"/>
      <c r="OAV52" s="35"/>
      <c r="OAW52" s="35"/>
      <c r="OAX52" s="35"/>
      <c r="OAY52" s="35"/>
      <c r="OAZ52" s="35"/>
      <c r="OBA52" s="35"/>
      <c r="OBB52" s="35"/>
      <c r="OBC52" s="35"/>
      <c r="OBD52" s="35"/>
      <c r="OBE52" s="35"/>
      <c r="OBF52" s="35"/>
      <c r="OBG52" s="35"/>
      <c r="OBH52" s="35"/>
      <c r="OBI52" s="35"/>
      <c r="OBJ52" s="35"/>
      <c r="OBK52" s="35"/>
      <c r="OBL52" s="35"/>
      <c r="OBM52" s="35"/>
      <c r="OBN52" s="35"/>
      <c r="OBO52" s="35"/>
      <c r="OBP52" s="35"/>
      <c r="OBQ52" s="35"/>
      <c r="OBR52" s="35"/>
      <c r="OBS52" s="35"/>
      <c r="OBT52" s="35"/>
      <c r="OBU52" s="35"/>
      <c r="OBV52" s="35"/>
      <c r="OBW52" s="35"/>
      <c r="OBX52" s="35"/>
      <c r="OBY52" s="35"/>
      <c r="OBZ52" s="35"/>
      <c r="OCA52" s="35"/>
      <c r="OCB52" s="35"/>
      <c r="OCC52" s="35"/>
      <c r="OCD52" s="35"/>
      <c r="OCE52" s="35"/>
      <c r="OCF52" s="35"/>
      <c r="OCG52" s="35"/>
      <c r="OCH52" s="35"/>
      <c r="OCI52" s="35"/>
      <c r="OCJ52" s="35"/>
      <c r="OCK52" s="35"/>
      <c r="OCL52" s="35"/>
      <c r="OCM52" s="35"/>
      <c r="OCN52" s="35"/>
      <c r="OCO52" s="35"/>
      <c r="OCP52" s="35"/>
      <c r="OCQ52" s="35"/>
      <c r="OCR52" s="35"/>
      <c r="OCS52" s="35"/>
      <c r="OCT52" s="35"/>
      <c r="OCU52" s="35"/>
      <c r="OCV52" s="35"/>
      <c r="OCW52" s="35"/>
      <c r="OCX52" s="35"/>
      <c r="OCY52" s="35"/>
      <c r="OCZ52" s="35"/>
      <c r="ODA52" s="35"/>
      <c r="ODB52" s="35"/>
      <c r="ODC52" s="35"/>
      <c r="ODD52" s="35"/>
      <c r="ODE52" s="35"/>
      <c r="ODF52" s="35"/>
      <c r="ODG52" s="35"/>
      <c r="ODH52" s="35"/>
      <c r="ODI52" s="35"/>
      <c r="ODJ52" s="35"/>
      <c r="ODK52" s="35"/>
      <c r="ODL52" s="35"/>
      <c r="ODM52" s="35"/>
      <c r="ODN52" s="35"/>
      <c r="ODO52" s="35"/>
      <c r="ODP52" s="35"/>
      <c r="ODQ52" s="35"/>
      <c r="ODR52" s="35"/>
      <c r="ODS52" s="35"/>
      <c r="ODT52" s="35"/>
      <c r="ODU52" s="35"/>
      <c r="ODV52" s="35"/>
      <c r="ODW52" s="35"/>
      <c r="ODX52" s="35"/>
      <c r="ODY52" s="35"/>
      <c r="ODZ52" s="35"/>
      <c r="OEA52" s="35"/>
      <c r="OEB52" s="35"/>
      <c r="OEC52" s="35"/>
      <c r="OED52" s="35"/>
      <c r="OEE52" s="35"/>
      <c r="OEF52" s="35"/>
      <c r="OEG52" s="35"/>
      <c r="OEH52" s="35"/>
      <c r="OEI52" s="35"/>
      <c r="OEJ52" s="35"/>
      <c r="OEK52" s="35"/>
      <c r="OEL52" s="35"/>
      <c r="OEM52" s="35"/>
      <c r="OEN52" s="35"/>
      <c r="OEO52" s="35"/>
      <c r="OEP52" s="35"/>
      <c r="OEQ52" s="35"/>
      <c r="OER52" s="35"/>
      <c r="OES52" s="35"/>
      <c r="OET52" s="35"/>
      <c r="OEU52" s="35"/>
      <c r="OEV52" s="35"/>
      <c r="OEW52" s="35"/>
      <c r="OEX52" s="35"/>
      <c r="OEY52" s="35"/>
      <c r="OEZ52" s="35"/>
      <c r="OFA52" s="35"/>
      <c r="OFB52" s="35"/>
      <c r="OFC52" s="35"/>
      <c r="OFD52" s="35"/>
      <c r="OFE52" s="35"/>
      <c r="OFF52" s="35"/>
      <c r="OFG52" s="35"/>
      <c r="OFH52" s="35"/>
      <c r="OFI52" s="35"/>
      <c r="OFJ52" s="35"/>
      <c r="OFK52" s="35"/>
      <c r="OFL52" s="35"/>
      <c r="OFM52" s="35"/>
      <c r="OFN52" s="35"/>
      <c r="OFO52" s="35"/>
      <c r="OFP52" s="35"/>
      <c r="OFQ52" s="35"/>
      <c r="OFR52" s="35"/>
      <c r="OFS52" s="35"/>
      <c r="OFT52" s="35"/>
      <c r="OFU52" s="35"/>
      <c r="OFV52" s="35"/>
      <c r="OFW52" s="35"/>
      <c r="OFX52" s="35"/>
      <c r="OFY52" s="35"/>
      <c r="OFZ52" s="35"/>
      <c r="OGA52" s="35"/>
      <c r="OGB52" s="35"/>
      <c r="OGC52" s="35"/>
      <c r="OGD52" s="35"/>
      <c r="OGE52" s="35"/>
      <c r="OGF52" s="35"/>
      <c r="OGG52" s="35"/>
      <c r="OGH52" s="35"/>
      <c r="OGI52" s="35"/>
      <c r="OGJ52" s="35"/>
      <c r="OGK52" s="35"/>
      <c r="OGL52" s="35"/>
      <c r="OGM52" s="35"/>
      <c r="OGN52" s="35"/>
      <c r="OGO52" s="35"/>
      <c r="OGP52" s="35"/>
      <c r="OGQ52" s="35"/>
      <c r="OGR52" s="35"/>
      <c r="OGS52" s="35"/>
      <c r="OGT52" s="35"/>
      <c r="OGU52" s="35"/>
      <c r="OGV52" s="35"/>
      <c r="OGW52" s="35"/>
      <c r="OGX52" s="35"/>
      <c r="OGY52" s="35"/>
      <c r="OGZ52" s="35"/>
      <c r="OHA52" s="35"/>
      <c r="OHB52" s="35"/>
      <c r="OHC52" s="35"/>
      <c r="OHD52" s="35"/>
      <c r="OHE52" s="35"/>
      <c r="OHF52" s="35"/>
      <c r="OHG52" s="35"/>
      <c r="OHH52" s="35"/>
      <c r="OHI52" s="35"/>
      <c r="OHJ52" s="35"/>
      <c r="OHK52" s="35"/>
      <c r="OHL52" s="35"/>
      <c r="OHM52" s="35"/>
      <c r="OHN52" s="35"/>
      <c r="OHO52" s="35"/>
      <c r="OHP52" s="35"/>
      <c r="OHQ52" s="35"/>
      <c r="OHR52" s="35"/>
      <c r="OHS52" s="35"/>
      <c r="OHT52" s="35"/>
      <c r="OHU52" s="35"/>
      <c r="OHV52" s="35"/>
      <c r="OHW52" s="35"/>
      <c r="OHX52" s="35"/>
      <c r="OHY52" s="35"/>
      <c r="OHZ52" s="35"/>
      <c r="OIA52" s="35"/>
      <c r="OIB52" s="35"/>
      <c r="OIC52" s="35"/>
      <c r="OID52" s="35"/>
      <c r="OIE52" s="35"/>
      <c r="OIF52" s="35"/>
      <c r="OIG52" s="35"/>
      <c r="OIH52" s="35"/>
      <c r="OII52" s="35"/>
      <c r="OIJ52" s="35"/>
      <c r="OIK52" s="35"/>
      <c r="OIL52" s="35"/>
      <c r="OIM52" s="35"/>
      <c r="OIN52" s="35"/>
      <c r="OIO52" s="35"/>
      <c r="OIP52" s="35"/>
      <c r="OIQ52" s="35"/>
      <c r="OIR52" s="35"/>
      <c r="OIS52" s="35"/>
      <c r="OIT52" s="35"/>
      <c r="OIU52" s="35"/>
      <c r="OIV52" s="35"/>
      <c r="OIW52" s="35"/>
      <c r="OIX52" s="35"/>
      <c r="OIY52" s="35"/>
      <c r="OIZ52" s="35"/>
      <c r="OJA52" s="35"/>
      <c r="OJB52" s="35"/>
      <c r="OJC52" s="35"/>
      <c r="OJD52" s="35"/>
      <c r="OJE52" s="35"/>
      <c r="OJF52" s="35"/>
      <c r="OJG52" s="35"/>
      <c r="OJH52" s="35"/>
      <c r="OJI52" s="35"/>
      <c r="OJJ52" s="35"/>
      <c r="OJK52" s="35"/>
      <c r="OJL52" s="35"/>
      <c r="OJM52" s="35"/>
      <c r="OJN52" s="35"/>
      <c r="OJO52" s="35"/>
      <c r="OJP52" s="35"/>
      <c r="OJQ52" s="35"/>
      <c r="OJR52" s="35"/>
      <c r="OJS52" s="35"/>
      <c r="OJT52" s="35"/>
      <c r="OJU52" s="35"/>
      <c r="OJV52" s="35"/>
      <c r="OJW52" s="35"/>
      <c r="OJX52" s="35"/>
      <c r="OJY52" s="35"/>
      <c r="OJZ52" s="35"/>
      <c r="OKA52" s="35"/>
      <c r="OKB52" s="35"/>
      <c r="OKC52" s="35"/>
      <c r="OKD52" s="35"/>
      <c r="OKE52" s="35"/>
      <c r="OKF52" s="35"/>
      <c r="OKG52" s="35"/>
      <c r="OKH52" s="35"/>
      <c r="OKI52" s="35"/>
      <c r="OKJ52" s="35"/>
      <c r="OKK52" s="35"/>
      <c r="OKL52" s="35"/>
      <c r="OKM52" s="35"/>
      <c r="OKN52" s="35"/>
      <c r="OKO52" s="35"/>
      <c r="OKP52" s="35"/>
      <c r="OKQ52" s="35"/>
      <c r="OKR52" s="35"/>
      <c r="OKS52" s="35"/>
      <c r="OKT52" s="35"/>
      <c r="OKU52" s="35"/>
      <c r="OKV52" s="35"/>
      <c r="OKW52" s="35"/>
      <c r="OKX52" s="35"/>
      <c r="OKY52" s="35"/>
      <c r="OKZ52" s="35"/>
      <c r="OLA52" s="35"/>
      <c r="OLB52" s="35"/>
      <c r="OLC52" s="35"/>
      <c r="OLD52" s="35"/>
      <c r="OLE52" s="35"/>
      <c r="OLF52" s="35"/>
      <c r="OLG52" s="35"/>
      <c r="OLH52" s="35"/>
      <c r="OLI52" s="35"/>
      <c r="OLJ52" s="35"/>
      <c r="OLK52" s="35"/>
      <c r="OLL52" s="35"/>
      <c r="OLM52" s="35"/>
      <c r="OLN52" s="35"/>
      <c r="OLO52" s="35"/>
      <c r="OLP52" s="35"/>
      <c r="OLQ52" s="35"/>
      <c r="OLR52" s="35"/>
      <c r="OLS52" s="35"/>
      <c r="OLT52" s="35"/>
      <c r="OLU52" s="35"/>
      <c r="OLV52" s="35"/>
      <c r="OLW52" s="35"/>
      <c r="OLX52" s="35"/>
      <c r="OLY52" s="35"/>
      <c r="OLZ52" s="35"/>
      <c r="OMA52" s="35"/>
      <c r="OMB52" s="35"/>
      <c r="OMC52" s="35"/>
      <c r="OMD52" s="35"/>
      <c r="OME52" s="35"/>
      <c r="OMF52" s="35"/>
      <c r="OMG52" s="35"/>
      <c r="OMH52" s="35"/>
      <c r="OMI52" s="35"/>
      <c r="OMJ52" s="35"/>
      <c r="OMK52" s="35"/>
      <c r="OML52" s="35"/>
      <c r="OMM52" s="35"/>
      <c r="OMN52" s="35"/>
      <c r="OMO52" s="35"/>
      <c r="OMP52" s="35"/>
      <c r="OMQ52" s="35"/>
      <c r="OMR52" s="35"/>
      <c r="OMS52" s="35"/>
      <c r="OMT52" s="35"/>
      <c r="OMU52" s="35"/>
      <c r="OMV52" s="35"/>
      <c r="OMW52" s="35"/>
      <c r="OMX52" s="35"/>
      <c r="OMY52" s="35"/>
      <c r="OMZ52" s="35"/>
      <c r="ONA52" s="35"/>
      <c r="ONB52" s="35"/>
      <c r="ONC52" s="35"/>
      <c r="OND52" s="35"/>
      <c r="ONE52" s="35"/>
      <c r="ONF52" s="35"/>
      <c r="ONG52" s="35"/>
      <c r="ONH52" s="35"/>
      <c r="ONI52" s="35"/>
      <c r="ONJ52" s="35"/>
      <c r="ONK52" s="35"/>
      <c r="ONL52" s="35"/>
      <c r="ONM52" s="35"/>
      <c r="ONN52" s="35"/>
      <c r="ONO52" s="35"/>
      <c r="ONP52" s="35"/>
      <c r="ONQ52" s="35"/>
      <c r="ONR52" s="35"/>
      <c r="ONS52" s="35"/>
      <c r="ONT52" s="35"/>
      <c r="ONU52" s="35"/>
      <c r="ONV52" s="35"/>
      <c r="ONW52" s="35"/>
      <c r="ONX52" s="35"/>
      <c r="ONY52" s="35"/>
      <c r="ONZ52" s="35"/>
      <c r="OOA52" s="35"/>
      <c r="OOB52" s="35"/>
      <c r="OOC52" s="35"/>
      <c r="OOD52" s="35"/>
      <c r="OOE52" s="35"/>
      <c r="OOF52" s="35"/>
      <c r="OOG52" s="35"/>
      <c r="OOH52" s="35"/>
      <c r="OOI52" s="35"/>
      <c r="OOJ52" s="35"/>
      <c r="OOK52" s="35"/>
      <c r="OOL52" s="35"/>
      <c r="OOM52" s="35"/>
      <c r="OON52" s="35"/>
      <c r="OOO52" s="35"/>
      <c r="OOP52" s="35"/>
      <c r="OOQ52" s="35"/>
      <c r="OOR52" s="35"/>
      <c r="OOS52" s="35"/>
      <c r="OOT52" s="35"/>
      <c r="OOU52" s="35"/>
      <c r="OOV52" s="35"/>
      <c r="OOW52" s="35"/>
      <c r="OOX52" s="35"/>
      <c r="OOY52" s="35"/>
      <c r="OOZ52" s="35"/>
      <c r="OPA52" s="35"/>
      <c r="OPB52" s="35"/>
      <c r="OPC52" s="35"/>
      <c r="OPD52" s="35"/>
      <c r="OPE52" s="35"/>
      <c r="OPF52" s="35"/>
      <c r="OPG52" s="35"/>
      <c r="OPH52" s="35"/>
      <c r="OPI52" s="35"/>
      <c r="OPJ52" s="35"/>
      <c r="OPK52" s="35"/>
      <c r="OPL52" s="35"/>
      <c r="OPM52" s="35"/>
      <c r="OPN52" s="35"/>
      <c r="OPO52" s="35"/>
      <c r="OPP52" s="35"/>
      <c r="OPQ52" s="35"/>
      <c r="OPR52" s="35"/>
      <c r="OPS52" s="35"/>
      <c r="OPT52" s="35"/>
      <c r="OPU52" s="35"/>
      <c r="OPV52" s="35"/>
      <c r="OPW52" s="35"/>
      <c r="OPX52" s="35"/>
      <c r="OPY52" s="35"/>
      <c r="OPZ52" s="35"/>
      <c r="OQA52" s="35"/>
      <c r="OQB52" s="35"/>
      <c r="OQC52" s="35"/>
      <c r="OQD52" s="35"/>
      <c r="OQE52" s="35"/>
      <c r="OQF52" s="35"/>
      <c r="OQG52" s="35"/>
      <c r="OQH52" s="35"/>
      <c r="OQI52" s="35"/>
      <c r="OQJ52" s="35"/>
      <c r="OQK52" s="35"/>
      <c r="OQL52" s="35"/>
      <c r="OQM52" s="35"/>
      <c r="OQN52" s="35"/>
      <c r="OQO52" s="35"/>
      <c r="OQP52" s="35"/>
      <c r="OQQ52" s="35"/>
      <c r="OQR52" s="35"/>
      <c r="OQS52" s="35"/>
      <c r="OQT52" s="35"/>
      <c r="OQU52" s="35"/>
      <c r="OQV52" s="35"/>
      <c r="OQW52" s="35"/>
      <c r="OQX52" s="35"/>
      <c r="OQY52" s="35"/>
      <c r="OQZ52" s="35"/>
      <c r="ORA52" s="35"/>
      <c r="ORB52" s="35"/>
      <c r="ORC52" s="35"/>
      <c r="ORD52" s="35"/>
      <c r="ORE52" s="35"/>
      <c r="ORF52" s="35"/>
      <c r="ORG52" s="35"/>
      <c r="ORH52" s="35"/>
      <c r="ORI52" s="35"/>
      <c r="ORJ52" s="35"/>
      <c r="ORK52" s="35"/>
      <c r="ORL52" s="35"/>
      <c r="ORM52" s="35"/>
      <c r="ORN52" s="35"/>
      <c r="ORO52" s="35"/>
      <c r="ORP52" s="35"/>
      <c r="ORQ52" s="35"/>
      <c r="ORR52" s="35"/>
      <c r="ORS52" s="35"/>
      <c r="ORT52" s="35"/>
      <c r="ORU52" s="35"/>
      <c r="ORV52" s="35"/>
      <c r="ORW52" s="35"/>
      <c r="ORX52" s="35"/>
      <c r="ORY52" s="35"/>
      <c r="ORZ52" s="35"/>
      <c r="OSA52" s="35"/>
      <c r="OSB52" s="35"/>
      <c r="OSC52" s="35"/>
      <c r="OSD52" s="35"/>
      <c r="OSE52" s="35"/>
      <c r="OSF52" s="35"/>
      <c r="OSG52" s="35"/>
      <c r="OSH52" s="35"/>
      <c r="OSI52" s="35"/>
      <c r="OSJ52" s="35"/>
      <c r="OSK52" s="35"/>
      <c r="OSL52" s="35"/>
      <c r="OSM52" s="35"/>
      <c r="OSN52" s="35"/>
      <c r="OSO52" s="35"/>
      <c r="OSP52" s="35"/>
      <c r="OSQ52" s="35"/>
      <c r="OSR52" s="35"/>
      <c r="OSS52" s="35"/>
      <c r="OST52" s="35"/>
      <c r="OSU52" s="35"/>
      <c r="OSV52" s="35"/>
      <c r="OSW52" s="35"/>
      <c r="OSX52" s="35"/>
      <c r="OSY52" s="35"/>
      <c r="OSZ52" s="35"/>
      <c r="OTA52" s="35"/>
      <c r="OTB52" s="35"/>
      <c r="OTC52" s="35"/>
      <c r="OTD52" s="35"/>
      <c r="OTE52" s="35"/>
      <c r="OTF52" s="35"/>
      <c r="OTG52" s="35"/>
      <c r="OTH52" s="35"/>
      <c r="OTI52" s="35"/>
      <c r="OTJ52" s="35"/>
      <c r="OTK52" s="35"/>
      <c r="OTL52" s="35"/>
      <c r="OTM52" s="35"/>
      <c r="OTN52" s="35"/>
      <c r="OTO52" s="35"/>
      <c r="OTP52" s="35"/>
      <c r="OTQ52" s="35"/>
      <c r="OTR52" s="35"/>
      <c r="OTS52" s="35"/>
      <c r="OTT52" s="35"/>
      <c r="OTU52" s="35"/>
      <c r="OTV52" s="35"/>
      <c r="OTW52" s="35"/>
      <c r="OTX52" s="35"/>
      <c r="OTY52" s="35"/>
      <c r="OTZ52" s="35"/>
      <c r="OUA52" s="35"/>
      <c r="OUB52" s="35"/>
      <c r="OUC52" s="35"/>
      <c r="OUD52" s="35"/>
      <c r="OUE52" s="35"/>
      <c r="OUF52" s="35"/>
      <c r="OUG52" s="35"/>
      <c r="OUH52" s="35"/>
      <c r="OUI52" s="35"/>
      <c r="OUJ52" s="35"/>
      <c r="OUK52" s="35"/>
      <c r="OUL52" s="35"/>
      <c r="OUM52" s="35"/>
      <c r="OUN52" s="35"/>
      <c r="OUO52" s="35"/>
      <c r="OUP52" s="35"/>
      <c r="OUQ52" s="35"/>
      <c r="OUR52" s="35"/>
      <c r="OUS52" s="35"/>
      <c r="OUT52" s="35"/>
      <c r="OUU52" s="35"/>
      <c r="OUV52" s="35"/>
      <c r="OUW52" s="35"/>
      <c r="OUX52" s="35"/>
      <c r="OUY52" s="35"/>
      <c r="OUZ52" s="35"/>
      <c r="OVA52" s="35"/>
      <c r="OVB52" s="35"/>
      <c r="OVC52" s="35"/>
      <c r="OVD52" s="35"/>
      <c r="OVE52" s="35"/>
      <c r="OVF52" s="35"/>
      <c r="OVG52" s="35"/>
      <c r="OVH52" s="35"/>
      <c r="OVI52" s="35"/>
      <c r="OVJ52" s="35"/>
      <c r="OVK52" s="35"/>
      <c r="OVL52" s="35"/>
      <c r="OVM52" s="35"/>
      <c r="OVN52" s="35"/>
      <c r="OVO52" s="35"/>
      <c r="OVP52" s="35"/>
      <c r="OVQ52" s="35"/>
      <c r="OVR52" s="35"/>
      <c r="OVS52" s="35"/>
      <c r="OVT52" s="35"/>
      <c r="OVU52" s="35"/>
      <c r="OVV52" s="35"/>
      <c r="OVW52" s="35"/>
      <c r="OVX52" s="35"/>
      <c r="OVY52" s="35"/>
      <c r="OVZ52" s="35"/>
      <c r="OWA52" s="35"/>
      <c r="OWB52" s="35"/>
      <c r="OWC52" s="35"/>
      <c r="OWD52" s="35"/>
      <c r="OWE52" s="35"/>
      <c r="OWF52" s="35"/>
      <c r="OWG52" s="35"/>
      <c r="OWH52" s="35"/>
      <c r="OWI52" s="35"/>
      <c r="OWJ52" s="35"/>
      <c r="OWK52" s="35"/>
      <c r="OWL52" s="35"/>
      <c r="OWM52" s="35"/>
      <c r="OWN52" s="35"/>
      <c r="OWO52" s="35"/>
      <c r="OWP52" s="35"/>
      <c r="OWQ52" s="35"/>
      <c r="OWR52" s="35"/>
      <c r="OWS52" s="35"/>
      <c r="OWT52" s="35"/>
      <c r="OWU52" s="35"/>
      <c r="OWV52" s="35"/>
      <c r="OWW52" s="35"/>
      <c r="OWX52" s="35"/>
      <c r="OWY52" s="35"/>
      <c r="OWZ52" s="35"/>
      <c r="OXA52" s="35"/>
      <c r="OXB52" s="35"/>
      <c r="OXC52" s="35"/>
      <c r="OXD52" s="35"/>
      <c r="OXE52" s="35"/>
      <c r="OXF52" s="35"/>
      <c r="OXG52" s="35"/>
      <c r="OXH52" s="35"/>
      <c r="OXI52" s="35"/>
      <c r="OXJ52" s="35"/>
      <c r="OXK52" s="35"/>
      <c r="OXL52" s="35"/>
      <c r="OXM52" s="35"/>
      <c r="OXN52" s="35"/>
      <c r="OXO52" s="35"/>
      <c r="OXP52" s="35"/>
      <c r="OXQ52" s="35"/>
      <c r="OXR52" s="35"/>
      <c r="OXS52" s="35"/>
      <c r="OXT52" s="35"/>
      <c r="OXU52" s="35"/>
      <c r="OXV52" s="35"/>
      <c r="OXW52" s="35"/>
      <c r="OXX52" s="35"/>
      <c r="OXY52" s="35"/>
      <c r="OXZ52" s="35"/>
      <c r="OYA52" s="35"/>
      <c r="OYB52" s="35"/>
      <c r="OYC52" s="35"/>
      <c r="OYD52" s="35"/>
      <c r="OYE52" s="35"/>
      <c r="OYF52" s="35"/>
      <c r="OYG52" s="35"/>
      <c r="OYH52" s="35"/>
      <c r="OYI52" s="35"/>
      <c r="OYJ52" s="35"/>
      <c r="OYK52" s="35"/>
      <c r="OYL52" s="35"/>
      <c r="OYM52" s="35"/>
      <c r="OYN52" s="35"/>
      <c r="OYO52" s="35"/>
      <c r="OYP52" s="35"/>
      <c r="OYQ52" s="35"/>
      <c r="OYR52" s="35"/>
      <c r="OYS52" s="35"/>
      <c r="OYT52" s="35"/>
      <c r="OYU52" s="35"/>
      <c r="OYV52" s="35"/>
      <c r="OYW52" s="35"/>
      <c r="OYX52" s="35"/>
      <c r="OYY52" s="35"/>
      <c r="OYZ52" s="35"/>
      <c r="OZA52" s="35"/>
      <c r="OZB52" s="35"/>
      <c r="OZC52" s="35"/>
      <c r="OZD52" s="35"/>
      <c r="OZE52" s="35"/>
      <c r="OZF52" s="35"/>
      <c r="OZG52" s="35"/>
      <c r="OZH52" s="35"/>
      <c r="OZI52" s="35"/>
      <c r="OZJ52" s="35"/>
      <c r="OZK52" s="35"/>
      <c r="OZL52" s="35"/>
      <c r="OZM52" s="35"/>
      <c r="OZN52" s="35"/>
      <c r="OZO52" s="35"/>
      <c r="OZP52" s="35"/>
      <c r="OZQ52" s="35"/>
      <c r="OZR52" s="35"/>
      <c r="OZS52" s="35"/>
      <c r="OZT52" s="35"/>
      <c r="OZU52" s="35"/>
      <c r="OZV52" s="35"/>
      <c r="OZW52" s="35"/>
      <c r="OZX52" s="35"/>
      <c r="OZY52" s="35"/>
      <c r="OZZ52" s="35"/>
      <c r="PAA52" s="35"/>
      <c r="PAB52" s="35"/>
      <c r="PAC52" s="35"/>
      <c r="PAD52" s="35"/>
      <c r="PAE52" s="35"/>
      <c r="PAF52" s="35"/>
      <c r="PAG52" s="35"/>
      <c r="PAH52" s="35"/>
      <c r="PAI52" s="35"/>
      <c r="PAJ52" s="35"/>
      <c r="PAK52" s="35"/>
      <c r="PAL52" s="35"/>
      <c r="PAM52" s="35"/>
      <c r="PAN52" s="35"/>
      <c r="PAO52" s="35"/>
      <c r="PAP52" s="35"/>
      <c r="PAQ52" s="35"/>
      <c r="PAR52" s="35"/>
      <c r="PAS52" s="35"/>
      <c r="PAT52" s="35"/>
      <c r="PAU52" s="35"/>
      <c r="PAV52" s="35"/>
      <c r="PAW52" s="35"/>
      <c r="PAX52" s="35"/>
      <c r="PAY52" s="35"/>
      <c r="PAZ52" s="35"/>
      <c r="PBA52" s="35"/>
      <c r="PBB52" s="35"/>
      <c r="PBC52" s="35"/>
      <c r="PBD52" s="35"/>
      <c r="PBE52" s="35"/>
      <c r="PBF52" s="35"/>
      <c r="PBG52" s="35"/>
      <c r="PBH52" s="35"/>
      <c r="PBI52" s="35"/>
      <c r="PBJ52" s="35"/>
      <c r="PBK52" s="35"/>
      <c r="PBL52" s="35"/>
      <c r="PBM52" s="35"/>
      <c r="PBN52" s="35"/>
      <c r="PBO52" s="35"/>
      <c r="PBP52" s="35"/>
      <c r="PBQ52" s="35"/>
      <c r="PBR52" s="35"/>
      <c r="PBS52" s="35"/>
      <c r="PBT52" s="35"/>
      <c r="PBU52" s="35"/>
      <c r="PBV52" s="35"/>
      <c r="PBW52" s="35"/>
      <c r="PBX52" s="35"/>
      <c r="PBY52" s="35"/>
      <c r="PBZ52" s="35"/>
      <c r="PCA52" s="35"/>
      <c r="PCB52" s="35"/>
      <c r="PCC52" s="35"/>
      <c r="PCD52" s="35"/>
      <c r="PCE52" s="35"/>
      <c r="PCF52" s="35"/>
      <c r="PCG52" s="35"/>
      <c r="PCH52" s="35"/>
      <c r="PCI52" s="35"/>
      <c r="PCJ52" s="35"/>
      <c r="PCK52" s="35"/>
      <c r="PCL52" s="35"/>
      <c r="PCM52" s="35"/>
      <c r="PCN52" s="35"/>
      <c r="PCO52" s="35"/>
      <c r="PCP52" s="35"/>
      <c r="PCQ52" s="35"/>
      <c r="PCR52" s="35"/>
      <c r="PCS52" s="35"/>
      <c r="PCT52" s="35"/>
      <c r="PCU52" s="35"/>
      <c r="PCV52" s="35"/>
      <c r="PCW52" s="35"/>
      <c r="PCX52" s="35"/>
      <c r="PCY52" s="35"/>
      <c r="PCZ52" s="35"/>
      <c r="PDA52" s="35"/>
      <c r="PDB52" s="35"/>
      <c r="PDC52" s="35"/>
      <c r="PDD52" s="35"/>
      <c r="PDE52" s="35"/>
      <c r="PDF52" s="35"/>
      <c r="PDG52" s="35"/>
      <c r="PDH52" s="35"/>
      <c r="PDI52" s="35"/>
      <c r="PDJ52" s="35"/>
      <c r="PDK52" s="35"/>
      <c r="PDL52" s="35"/>
      <c r="PDM52" s="35"/>
      <c r="PDN52" s="35"/>
      <c r="PDO52" s="35"/>
      <c r="PDP52" s="35"/>
      <c r="PDQ52" s="35"/>
      <c r="PDR52" s="35"/>
      <c r="PDS52" s="35"/>
      <c r="PDT52" s="35"/>
      <c r="PDU52" s="35"/>
      <c r="PDV52" s="35"/>
      <c r="PDW52" s="35"/>
      <c r="PDX52" s="35"/>
      <c r="PDY52" s="35"/>
      <c r="PDZ52" s="35"/>
      <c r="PEA52" s="35"/>
      <c r="PEB52" s="35"/>
      <c r="PEC52" s="35"/>
      <c r="PED52" s="35"/>
      <c r="PEE52" s="35"/>
      <c r="PEF52" s="35"/>
      <c r="PEG52" s="35"/>
      <c r="PEH52" s="35"/>
      <c r="PEI52" s="35"/>
      <c r="PEJ52" s="35"/>
      <c r="PEK52" s="35"/>
      <c r="PEL52" s="35"/>
      <c r="PEM52" s="35"/>
      <c r="PEN52" s="35"/>
      <c r="PEO52" s="35"/>
      <c r="PEP52" s="35"/>
      <c r="PEQ52" s="35"/>
      <c r="PER52" s="35"/>
      <c r="PES52" s="35"/>
      <c r="PET52" s="35"/>
      <c r="PEU52" s="35"/>
      <c r="PEV52" s="35"/>
      <c r="PEW52" s="35"/>
      <c r="PEX52" s="35"/>
      <c r="PEY52" s="35"/>
      <c r="PEZ52" s="35"/>
      <c r="PFA52" s="35"/>
      <c r="PFB52" s="35"/>
      <c r="PFC52" s="35"/>
      <c r="PFD52" s="35"/>
      <c r="PFE52" s="35"/>
      <c r="PFF52" s="35"/>
      <c r="PFG52" s="35"/>
      <c r="PFH52" s="35"/>
      <c r="PFI52" s="35"/>
      <c r="PFJ52" s="35"/>
      <c r="PFK52" s="35"/>
      <c r="PFL52" s="35"/>
      <c r="PFM52" s="35"/>
      <c r="PFN52" s="35"/>
      <c r="PFO52" s="35"/>
      <c r="PFP52" s="35"/>
      <c r="PFQ52" s="35"/>
      <c r="PFR52" s="35"/>
      <c r="PFS52" s="35"/>
      <c r="PFT52" s="35"/>
      <c r="PFU52" s="35"/>
      <c r="PFV52" s="35"/>
      <c r="PFW52" s="35"/>
      <c r="PFX52" s="35"/>
      <c r="PFY52" s="35"/>
      <c r="PFZ52" s="35"/>
      <c r="PGA52" s="35"/>
      <c r="PGB52" s="35"/>
      <c r="PGC52" s="35"/>
      <c r="PGD52" s="35"/>
      <c r="PGE52" s="35"/>
      <c r="PGF52" s="35"/>
      <c r="PGG52" s="35"/>
      <c r="PGH52" s="35"/>
      <c r="PGI52" s="35"/>
      <c r="PGJ52" s="35"/>
      <c r="PGK52" s="35"/>
      <c r="PGL52" s="35"/>
      <c r="PGM52" s="35"/>
      <c r="PGN52" s="35"/>
      <c r="PGO52" s="35"/>
      <c r="PGP52" s="35"/>
      <c r="PGQ52" s="35"/>
      <c r="PGR52" s="35"/>
      <c r="PGS52" s="35"/>
      <c r="PGT52" s="35"/>
      <c r="PGU52" s="35"/>
      <c r="PGV52" s="35"/>
      <c r="PGW52" s="35"/>
      <c r="PGX52" s="35"/>
      <c r="PGY52" s="35"/>
      <c r="PGZ52" s="35"/>
      <c r="PHA52" s="35"/>
      <c r="PHB52" s="35"/>
      <c r="PHC52" s="35"/>
      <c r="PHD52" s="35"/>
      <c r="PHE52" s="35"/>
      <c r="PHF52" s="35"/>
      <c r="PHG52" s="35"/>
      <c r="PHH52" s="35"/>
      <c r="PHI52" s="35"/>
      <c r="PHJ52" s="35"/>
      <c r="PHK52" s="35"/>
      <c r="PHL52" s="35"/>
      <c r="PHM52" s="35"/>
      <c r="PHN52" s="35"/>
      <c r="PHO52" s="35"/>
      <c r="PHP52" s="35"/>
      <c r="PHQ52" s="35"/>
      <c r="PHR52" s="35"/>
      <c r="PHS52" s="35"/>
      <c r="PHT52" s="35"/>
      <c r="PHU52" s="35"/>
      <c r="PHV52" s="35"/>
      <c r="PHW52" s="35"/>
      <c r="PHX52" s="35"/>
      <c r="PHY52" s="35"/>
      <c r="PHZ52" s="35"/>
      <c r="PIA52" s="35"/>
      <c r="PIB52" s="35"/>
      <c r="PIC52" s="35"/>
      <c r="PID52" s="35"/>
      <c r="PIE52" s="35"/>
      <c r="PIF52" s="35"/>
      <c r="PIG52" s="35"/>
      <c r="PIH52" s="35"/>
      <c r="PII52" s="35"/>
      <c r="PIJ52" s="35"/>
      <c r="PIK52" s="35"/>
      <c r="PIL52" s="35"/>
      <c r="PIM52" s="35"/>
      <c r="PIN52" s="35"/>
      <c r="PIO52" s="35"/>
      <c r="PIP52" s="35"/>
      <c r="PIQ52" s="35"/>
      <c r="PIR52" s="35"/>
      <c r="PIS52" s="35"/>
      <c r="PIT52" s="35"/>
      <c r="PIU52" s="35"/>
      <c r="PIV52" s="35"/>
      <c r="PIW52" s="35"/>
      <c r="PIX52" s="35"/>
      <c r="PIY52" s="35"/>
      <c r="PIZ52" s="35"/>
      <c r="PJA52" s="35"/>
      <c r="PJB52" s="35"/>
      <c r="PJC52" s="35"/>
      <c r="PJD52" s="35"/>
      <c r="PJE52" s="35"/>
      <c r="PJF52" s="35"/>
      <c r="PJG52" s="35"/>
      <c r="PJH52" s="35"/>
      <c r="PJI52" s="35"/>
      <c r="PJJ52" s="35"/>
      <c r="PJK52" s="35"/>
      <c r="PJL52" s="35"/>
      <c r="PJM52" s="35"/>
      <c r="PJN52" s="35"/>
      <c r="PJO52" s="35"/>
      <c r="PJP52" s="35"/>
      <c r="PJQ52" s="35"/>
      <c r="PJR52" s="35"/>
      <c r="PJS52" s="35"/>
      <c r="PJT52" s="35"/>
      <c r="PJU52" s="35"/>
      <c r="PJV52" s="35"/>
      <c r="PJW52" s="35"/>
      <c r="PJX52" s="35"/>
      <c r="PJY52" s="35"/>
      <c r="PJZ52" s="35"/>
      <c r="PKA52" s="35"/>
      <c r="PKB52" s="35"/>
      <c r="PKC52" s="35"/>
      <c r="PKD52" s="35"/>
      <c r="PKE52" s="35"/>
      <c r="PKF52" s="35"/>
      <c r="PKG52" s="35"/>
      <c r="PKH52" s="35"/>
      <c r="PKI52" s="35"/>
      <c r="PKJ52" s="35"/>
      <c r="PKK52" s="35"/>
      <c r="PKL52" s="35"/>
      <c r="PKM52" s="35"/>
      <c r="PKN52" s="35"/>
      <c r="PKO52" s="35"/>
      <c r="PKP52" s="35"/>
      <c r="PKQ52" s="35"/>
      <c r="PKR52" s="35"/>
      <c r="PKS52" s="35"/>
      <c r="PKT52" s="35"/>
      <c r="PKU52" s="35"/>
      <c r="PKV52" s="35"/>
      <c r="PKW52" s="35"/>
      <c r="PKX52" s="35"/>
      <c r="PKY52" s="35"/>
      <c r="PKZ52" s="35"/>
      <c r="PLA52" s="35"/>
      <c r="PLB52" s="35"/>
      <c r="PLC52" s="35"/>
      <c r="PLD52" s="35"/>
      <c r="PLE52" s="35"/>
      <c r="PLF52" s="35"/>
      <c r="PLG52" s="35"/>
      <c r="PLH52" s="35"/>
      <c r="PLI52" s="35"/>
      <c r="PLJ52" s="35"/>
      <c r="PLK52" s="35"/>
      <c r="PLL52" s="35"/>
      <c r="PLM52" s="35"/>
      <c r="PLN52" s="35"/>
      <c r="PLO52" s="35"/>
      <c r="PLP52" s="35"/>
      <c r="PLQ52" s="35"/>
      <c r="PLR52" s="35"/>
      <c r="PLS52" s="35"/>
      <c r="PLT52" s="35"/>
      <c r="PLU52" s="35"/>
      <c r="PLV52" s="35"/>
      <c r="PLW52" s="35"/>
      <c r="PLX52" s="35"/>
      <c r="PLY52" s="35"/>
      <c r="PLZ52" s="35"/>
      <c r="PMA52" s="35"/>
      <c r="PMB52" s="35"/>
      <c r="PMC52" s="35"/>
      <c r="PMD52" s="35"/>
      <c r="PME52" s="35"/>
      <c r="PMF52" s="35"/>
      <c r="PMG52" s="35"/>
      <c r="PMH52" s="35"/>
      <c r="PMI52" s="35"/>
      <c r="PMJ52" s="35"/>
      <c r="PMK52" s="35"/>
      <c r="PML52" s="35"/>
      <c r="PMM52" s="35"/>
      <c r="PMN52" s="35"/>
      <c r="PMO52" s="35"/>
      <c r="PMP52" s="35"/>
      <c r="PMQ52" s="35"/>
      <c r="PMR52" s="35"/>
      <c r="PMS52" s="35"/>
      <c r="PMT52" s="35"/>
      <c r="PMU52" s="35"/>
      <c r="PMV52" s="35"/>
      <c r="PMW52" s="35"/>
      <c r="PMX52" s="35"/>
      <c r="PMY52" s="35"/>
      <c r="PMZ52" s="35"/>
      <c r="PNA52" s="35"/>
      <c r="PNB52" s="35"/>
      <c r="PNC52" s="35"/>
      <c r="PND52" s="35"/>
      <c r="PNE52" s="35"/>
      <c r="PNF52" s="35"/>
      <c r="PNG52" s="35"/>
      <c r="PNH52" s="35"/>
      <c r="PNI52" s="35"/>
      <c r="PNJ52" s="35"/>
      <c r="PNK52" s="35"/>
      <c r="PNL52" s="35"/>
      <c r="PNM52" s="35"/>
      <c r="PNN52" s="35"/>
      <c r="PNO52" s="35"/>
      <c r="PNP52" s="35"/>
      <c r="PNQ52" s="35"/>
      <c r="PNR52" s="35"/>
      <c r="PNS52" s="35"/>
      <c r="PNT52" s="35"/>
      <c r="PNU52" s="35"/>
      <c r="PNV52" s="35"/>
      <c r="PNW52" s="35"/>
      <c r="PNX52" s="35"/>
      <c r="PNY52" s="35"/>
      <c r="PNZ52" s="35"/>
      <c r="POA52" s="35"/>
      <c r="POB52" s="35"/>
      <c r="POC52" s="35"/>
      <c r="POD52" s="35"/>
      <c r="POE52" s="35"/>
      <c r="POF52" s="35"/>
      <c r="POG52" s="35"/>
      <c r="POH52" s="35"/>
      <c r="POI52" s="35"/>
      <c r="POJ52" s="35"/>
      <c r="POK52" s="35"/>
      <c r="POL52" s="35"/>
      <c r="POM52" s="35"/>
      <c r="PON52" s="35"/>
      <c r="POO52" s="35"/>
      <c r="POP52" s="35"/>
      <c r="POQ52" s="35"/>
      <c r="POR52" s="35"/>
      <c r="POS52" s="35"/>
      <c r="POT52" s="35"/>
      <c r="POU52" s="35"/>
      <c r="POV52" s="35"/>
      <c r="POW52" s="35"/>
      <c r="POX52" s="35"/>
      <c r="POY52" s="35"/>
      <c r="POZ52" s="35"/>
      <c r="PPA52" s="35"/>
      <c r="PPB52" s="35"/>
      <c r="PPC52" s="35"/>
      <c r="PPD52" s="35"/>
      <c r="PPE52" s="35"/>
      <c r="PPF52" s="35"/>
      <c r="PPG52" s="35"/>
      <c r="PPH52" s="35"/>
      <c r="PPI52" s="35"/>
      <c r="PPJ52" s="35"/>
      <c r="PPK52" s="35"/>
      <c r="PPL52" s="35"/>
      <c r="PPM52" s="35"/>
      <c r="PPN52" s="35"/>
      <c r="PPO52" s="35"/>
      <c r="PPP52" s="35"/>
      <c r="PPQ52" s="35"/>
      <c r="PPR52" s="35"/>
      <c r="PPS52" s="35"/>
      <c r="PPT52" s="35"/>
      <c r="PPU52" s="35"/>
      <c r="PPV52" s="35"/>
      <c r="PPW52" s="35"/>
      <c r="PPX52" s="35"/>
      <c r="PPY52" s="35"/>
      <c r="PPZ52" s="35"/>
      <c r="PQA52" s="35"/>
      <c r="PQB52" s="35"/>
      <c r="PQC52" s="35"/>
      <c r="PQD52" s="35"/>
      <c r="PQE52" s="35"/>
      <c r="PQF52" s="35"/>
      <c r="PQG52" s="35"/>
      <c r="PQH52" s="35"/>
      <c r="PQI52" s="35"/>
      <c r="PQJ52" s="35"/>
      <c r="PQK52" s="35"/>
      <c r="PQL52" s="35"/>
      <c r="PQM52" s="35"/>
      <c r="PQN52" s="35"/>
      <c r="PQO52" s="35"/>
      <c r="PQP52" s="35"/>
      <c r="PQQ52" s="35"/>
      <c r="PQR52" s="35"/>
      <c r="PQS52" s="35"/>
      <c r="PQT52" s="35"/>
      <c r="PQU52" s="35"/>
      <c r="PQV52" s="35"/>
      <c r="PQW52" s="35"/>
      <c r="PQX52" s="35"/>
      <c r="PQY52" s="35"/>
      <c r="PQZ52" s="35"/>
      <c r="PRA52" s="35"/>
      <c r="PRB52" s="35"/>
      <c r="PRC52" s="35"/>
      <c r="PRD52" s="35"/>
      <c r="PRE52" s="35"/>
      <c r="PRF52" s="35"/>
      <c r="PRG52" s="35"/>
      <c r="PRH52" s="35"/>
      <c r="PRI52" s="35"/>
      <c r="PRJ52" s="35"/>
      <c r="PRK52" s="35"/>
      <c r="PRL52" s="35"/>
      <c r="PRM52" s="35"/>
      <c r="PRN52" s="35"/>
      <c r="PRO52" s="35"/>
      <c r="PRP52" s="35"/>
      <c r="PRQ52" s="35"/>
      <c r="PRR52" s="35"/>
      <c r="PRS52" s="35"/>
      <c r="PRT52" s="35"/>
      <c r="PRU52" s="35"/>
      <c r="PRV52" s="35"/>
      <c r="PRW52" s="35"/>
      <c r="PRX52" s="35"/>
      <c r="PRY52" s="35"/>
      <c r="PRZ52" s="35"/>
      <c r="PSA52" s="35"/>
      <c r="PSB52" s="35"/>
      <c r="PSC52" s="35"/>
      <c r="PSD52" s="35"/>
      <c r="PSE52" s="35"/>
      <c r="PSF52" s="35"/>
      <c r="PSG52" s="35"/>
      <c r="PSH52" s="35"/>
      <c r="PSI52" s="35"/>
      <c r="PSJ52" s="35"/>
      <c r="PSK52" s="35"/>
      <c r="PSL52" s="35"/>
      <c r="PSM52" s="35"/>
      <c r="PSN52" s="35"/>
      <c r="PSO52" s="35"/>
      <c r="PSP52" s="35"/>
      <c r="PSQ52" s="35"/>
      <c r="PSR52" s="35"/>
      <c r="PSS52" s="35"/>
      <c r="PST52" s="35"/>
      <c r="PSU52" s="35"/>
      <c r="PSV52" s="35"/>
      <c r="PSW52" s="35"/>
      <c r="PSX52" s="35"/>
      <c r="PSY52" s="35"/>
      <c r="PSZ52" s="35"/>
      <c r="PTA52" s="35"/>
      <c r="PTB52" s="35"/>
      <c r="PTC52" s="35"/>
      <c r="PTD52" s="35"/>
      <c r="PTE52" s="35"/>
      <c r="PTF52" s="35"/>
      <c r="PTG52" s="35"/>
      <c r="PTH52" s="35"/>
      <c r="PTI52" s="35"/>
      <c r="PTJ52" s="35"/>
      <c r="PTK52" s="35"/>
      <c r="PTL52" s="35"/>
      <c r="PTM52" s="35"/>
      <c r="PTN52" s="35"/>
      <c r="PTO52" s="35"/>
      <c r="PTP52" s="35"/>
      <c r="PTQ52" s="35"/>
      <c r="PTR52" s="35"/>
      <c r="PTS52" s="35"/>
      <c r="PTT52" s="35"/>
      <c r="PTU52" s="35"/>
      <c r="PTV52" s="35"/>
      <c r="PTW52" s="35"/>
      <c r="PTX52" s="35"/>
      <c r="PTY52" s="35"/>
      <c r="PTZ52" s="35"/>
      <c r="PUA52" s="35"/>
      <c r="PUB52" s="35"/>
      <c r="PUC52" s="35"/>
      <c r="PUD52" s="35"/>
      <c r="PUE52" s="35"/>
      <c r="PUF52" s="35"/>
      <c r="PUG52" s="35"/>
      <c r="PUH52" s="35"/>
      <c r="PUI52" s="35"/>
      <c r="PUJ52" s="35"/>
      <c r="PUK52" s="35"/>
      <c r="PUL52" s="35"/>
      <c r="PUM52" s="35"/>
      <c r="PUN52" s="35"/>
      <c r="PUO52" s="35"/>
      <c r="PUP52" s="35"/>
      <c r="PUQ52" s="35"/>
      <c r="PUR52" s="35"/>
      <c r="PUS52" s="35"/>
      <c r="PUT52" s="35"/>
      <c r="PUU52" s="35"/>
      <c r="PUV52" s="35"/>
      <c r="PUW52" s="35"/>
      <c r="PUX52" s="35"/>
      <c r="PUY52" s="35"/>
      <c r="PUZ52" s="35"/>
      <c r="PVA52" s="35"/>
      <c r="PVB52" s="35"/>
      <c r="PVC52" s="35"/>
      <c r="PVD52" s="35"/>
      <c r="PVE52" s="35"/>
      <c r="PVF52" s="35"/>
      <c r="PVG52" s="35"/>
      <c r="PVH52" s="35"/>
      <c r="PVI52" s="35"/>
      <c r="PVJ52" s="35"/>
      <c r="PVK52" s="35"/>
      <c r="PVL52" s="35"/>
      <c r="PVM52" s="35"/>
      <c r="PVN52" s="35"/>
      <c r="PVO52" s="35"/>
      <c r="PVP52" s="35"/>
      <c r="PVQ52" s="35"/>
      <c r="PVR52" s="35"/>
      <c r="PVS52" s="35"/>
      <c r="PVT52" s="35"/>
      <c r="PVU52" s="35"/>
      <c r="PVV52" s="35"/>
      <c r="PVW52" s="35"/>
      <c r="PVX52" s="35"/>
      <c r="PVY52" s="35"/>
      <c r="PVZ52" s="35"/>
      <c r="PWA52" s="35"/>
      <c r="PWB52" s="35"/>
      <c r="PWC52" s="35"/>
      <c r="PWD52" s="35"/>
      <c r="PWE52" s="35"/>
      <c r="PWF52" s="35"/>
      <c r="PWG52" s="35"/>
      <c r="PWH52" s="35"/>
      <c r="PWI52" s="35"/>
      <c r="PWJ52" s="35"/>
      <c r="PWK52" s="35"/>
      <c r="PWL52" s="35"/>
      <c r="PWM52" s="35"/>
      <c r="PWN52" s="35"/>
      <c r="PWO52" s="35"/>
      <c r="PWP52" s="35"/>
      <c r="PWQ52" s="35"/>
      <c r="PWR52" s="35"/>
      <c r="PWS52" s="35"/>
      <c r="PWT52" s="35"/>
      <c r="PWU52" s="35"/>
      <c r="PWV52" s="35"/>
      <c r="PWW52" s="35"/>
      <c r="PWX52" s="35"/>
      <c r="PWY52" s="35"/>
      <c r="PWZ52" s="35"/>
      <c r="PXA52" s="35"/>
      <c r="PXB52" s="35"/>
      <c r="PXC52" s="35"/>
      <c r="PXD52" s="35"/>
      <c r="PXE52" s="35"/>
      <c r="PXF52" s="35"/>
      <c r="PXG52" s="35"/>
      <c r="PXH52" s="35"/>
      <c r="PXI52" s="35"/>
      <c r="PXJ52" s="35"/>
      <c r="PXK52" s="35"/>
      <c r="PXL52" s="35"/>
      <c r="PXM52" s="35"/>
      <c r="PXN52" s="35"/>
      <c r="PXO52" s="35"/>
      <c r="PXP52" s="35"/>
      <c r="PXQ52" s="35"/>
      <c r="PXR52" s="35"/>
      <c r="PXS52" s="35"/>
      <c r="PXT52" s="35"/>
      <c r="PXU52" s="35"/>
      <c r="PXV52" s="35"/>
      <c r="PXW52" s="35"/>
      <c r="PXX52" s="35"/>
      <c r="PXY52" s="35"/>
      <c r="PXZ52" s="35"/>
      <c r="PYA52" s="35"/>
      <c r="PYB52" s="35"/>
      <c r="PYC52" s="35"/>
      <c r="PYD52" s="35"/>
      <c r="PYE52" s="35"/>
      <c r="PYF52" s="35"/>
      <c r="PYG52" s="35"/>
      <c r="PYH52" s="35"/>
      <c r="PYI52" s="35"/>
      <c r="PYJ52" s="35"/>
      <c r="PYK52" s="35"/>
      <c r="PYL52" s="35"/>
      <c r="PYM52" s="35"/>
      <c r="PYN52" s="35"/>
      <c r="PYO52" s="35"/>
      <c r="PYP52" s="35"/>
      <c r="PYQ52" s="35"/>
      <c r="PYR52" s="35"/>
      <c r="PYS52" s="35"/>
      <c r="PYT52" s="35"/>
      <c r="PYU52" s="35"/>
      <c r="PYV52" s="35"/>
      <c r="PYW52" s="35"/>
      <c r="PYX52" s="35"/>
      <c r="PYY52" s="35"/>
      <c r="PYZ52" s="35"/>
      <c r="PZA52" s="35"/>
      <c r="PZB52" s="35"/>
      <c r="PZC52" s="35"/>
      <c r="PZD52" s="35"/>
      <c r="PZE52" s="35"/>
      <c r="PZF52" s="35"/>
      <c r="PZG52" s="35"/>
      <c r="PZH52" s="35"/>
      <c r="PZI52" s="35"/>
      <c r="PZJ52" s="35"/>
      <c r="PZK52" s="35"/>
      <c r="PZL52" s="35"/>
      <c r="PZM52" s="35"/>
      <c r="PZN52" s="35"/>
      <c r="PZO52" s="35"/>
      <c r="PZP52" s="35"/>
      <c r="PZQ52" s="35"/>
      <c r="PZR52" s="35"/>
      <c r="PZS52" s="35"/>
      <c r="PZT52" s="35"/>
      <c r="PZU52" s="35"/>
      <c r="PZV52" s="35"/>
      <c r="PZW52" s="35"/>
      <c r="PZX52" s="35"/>
      <c r="PZY52" s="35"/>
      <c r="PZZ52" s="35"/>
      <c r="QAA52" s="35"/>
      <c r="QAB52" s="35"/>
      <c r="QAC52" s="35"/>
      <c r="QAD52" s="35"/>
      <c r="QAE52" s="35"/>
      <c r="QAF52" s="35"/>
      <c r="QAG52" s="35"/>
      <c r="QAH52" s="35"/>
      <c r="QAI52" s="35"/>
      <c r="QAJ52" s="35"/>
      <c r="QAK52" s="35"/>
      <c r="QAL52" s="35"/>
      <c r="QAM52" s="35"/>
      <c r="QAN52" s="35"/>
      <c r="QAO52" s="35"/>
      <c r="QAP52" s="35"/>
      <c r="QAQ52" s="35"/>
      <c r="QAR52" s="35"/>
      <c r="QAS52" s="35"/>
      <c r="QAT52" s="35"/>
      <c r="QAU52" s="35"/>
      <c r="QAV52" s="35"/>
      <c r="QAW52" s="35"/>
      <c r="QAX52" s="35"/>
      <c r="QAY52" s="35"/>
      <c r="QAZ52" s="35"/>
      <c r="QBA52" s="35"/>
      <c r="QBB52" s="35"/>
      <c r="QBC52" s="35"/>
      <c r="QBD52" s="35"/>
      <c r="QBE52" s="35"/>
      <c r="QBF52" s="35"/>
      <c r="QBG52" s="35"/>
      <c r="QBH52" s="35"/>
      <c r="QBI52" s="35"/>
      <c r="QBJ52" s="35"/>
      <c r="QBK52" s="35"/>
      <c r="QBL52" s="35"/>
      <c r="QBM52" s="35"/>
      <c r="QBN52" s="35"/>
      <c r="QBO52" s="35"/>
      <c r="QBP52" s="35"/>
      <c r="QBQ52" s="35"/>
      <c r="QBR52" s="35"/>
      <c r="QBS52" s="35"/>
      <c r="QBT52" s="35"/>
      <c r="QBU52" s="35"/>
      <c r="QBV52" s="35"/>
      <c r="QBW52" s="35"/>
      <c r="QBX52" s="35"/>
      <c r="QBY52" s="35"/>
      <c r="QBZ52" s="35"/>
      <c r="QCA52" s="35"/>
      <c r="QCB52" s="35"/>
      <c r="QCC52" s="35"/>
      <c r="QCD52" s="35"/>
      <c r="QCE52" s="35"/>
      <c r="QCF52" s="35"/>
      <c r="QCG52" s="35"/>
      <c r="QCH52" s="35"/>
      <c r="QCI52" s="35"/>
      <c r="QCJ52" s="35"/>
      <c r="QCK52" s="35"/>
      <c r="QCL52" s="35"/>
      <c r="QCM52" s="35"/>
      <c r="QCN52" s="35"/>
      <c r="QCO52" s="35"/>
      <c r="QCP52" s="35"/>
      <c r="QCQ52" s="35"/>
      <c r="QCR52" s="35"/>
      <c r="QCS52" s="35"/>
      <c r="QCT52" s="35"/>
      <c r="QCU52" s="35"/>
      <c r="QCV52" s="35"/>
      <c r="QCW52" s="35"/>
      <c r="QCX52" s="35"/>
      <c r="QCY52" s="35"/>
      <c r="QCZ52" s="35"/>
      <c r="QDA52" s="35"/>
      <c r="QDB52" s="35"/>
      <c r="QDC52" s="35"/>
      <c r="QDD52" s="35"/>
      <c r="QDE52" s="35"/>
      <c r="QDF52" s="35"/>
      <c r="QDG52" s="35"/>
      <c r="QDH52" s="35"/>
      <c r="QDI52" s="35"/>
      <c r="QDJ52" s="35"/>
      <c r="QDK52" s="35"/>
      <c r="QDL52" s="35"/>
      <c r="QDM52" s="35"/>
      <c r="QDN52" s="35"/>
      <c r="QDO52" s="35"/>
      <c r="QDP52" s="35"/>
      <c r="QDQ52" s="35"/>
      <c r="QDR52" s="35"/>
      <c r="QDS52" s="35"/>
      <c r="QDT52" s="35"/>
      <c r="QDU52" s="35"/>
      <c r="QDV52" s="35"/>
      <c r="QDW52" s="35"/>
      <c r="QDX52" s="35"/>
      <c r="QDY52" s="35"/>
      <c r="QDZ52" s="35"/>
      <c r="QEA52" s="35"/>
      <c r="QEB52" s="35"/>
      <c r="QEC52" s="35"/>
      <c r="QED52" s="35"/>
      <c r="QEE52" s="35"/>
      <c r="QEF52" s="35"/>
      <c r="QEG52" s="35"/>
      <c r="QEH52" s="35"/>
      <c r="QEI52" s="35"/>
      <c r="QEJ52" s="35"/>
      <c r="QEK52" s="35"/>
      <c r="QEL52" s="35"/>
      <c r="QEM52" s="35"/>
      <c r="QEN52" s="35"/>
      <c r="QEO52" s="35"/>
      <c r="QEP52" s="35"/>
      <c r="QEQ52" s="35"/>
      <c r="QER52" s="35"/>
      <c r="QES52" s="35"/>
      <c r="QET52" s="35"/>
      <c r="QEU52" s="35"/>
      <c r="QEV52" s="35"/>
      <c r="QEW52" s="35"/>
      <c r="QEX52" s="35"/>
      <c r="QEY52" s="35"/>
      <c r="QEZ52" s="35"/>
      <c r="QFA52" s="35"/>
      <c r="QFB52" s="35"/>
      <c r="QFC52" s="35"/>
      <c r="QFD52" s="35"/>
      <c r="QFE52" s="35"/>
      <c r="QFF52" s="35"/>
      <c r="QFG52" s="35"/>
      <c r="QFH52" s="35"/>
      <c r="QFI52" s="35"/>
      <c r="QFJ52" s="35"/>
      <c r="QFK52" s="35"/>
      <c r="QFL52" s="35"/>
      <c r="QFM52" s="35"/>
      <c r="QFN52" s="35"/>
      <c r="QFO52" s="35"/>
      <c r="QFP52" s="35"/>
      <c r="QFQ52" s="35"/>
      <c r="QFR52" s="35"/>
      <c r="QFS52" s="35"/>
      <c r="QFT52" s="35"/>
      <c r="QFU52" s="35"/>
      <c r="QFV52" s="35"/>
      <c r="QFW52" s="35"/>
      <c r="QFX52" s="35"/>
      <c r="QFY52" s="35"/>
      <c r="QFZ52" s="35"/>
      <c r="QGA52" s="35"/>
      <c r="QGB52" s="35"/>
      <c r="QGC52" s="35"/>
      <c r="QGD52" s="35"/>
      <c r="QGE52" s="35"/>
      <c r="QGF52" s="35"/>
      <c r="QGG52" s="35"/>
      <c r="QGH52" s="35"/>
      <c r="QGI52" s="35"/>
      <c r="QGJ52" s="35"/>
      <c r="QGK52" s="35"/>
      <c r="QGL52" s="35"/>
      <c r="QGM52" s="35"/>
      <c r="QGN52" s="35"/>
      <c r="QGO52" s="35"/>
      <c r="QGP52" s="35"/>
      <c r="QGQ52" s="35"/>
      <c r="QGR52" s="35"/>
      <c r="QGS52" s="35"/>
      <c r="QGT52" s="35"/>
      <c r="QGU52" s="35"/>
      <c r="QGV52" s="35"/>
      <c r="QGW52" s="35"/>
      <c r="QGX52" s="35"/>
      <c r="QGY52" s="35"/>
      <c r="QGZ52" s="35"/>
      <c r="QHA52" s="35"/>
      <c r="QHB52" s="35"/>
      <c r="QHC52" s="35"/>
      <c r="QHD52" s="35"/>
      <c r="QHE52" s="35"/>
      <c r="QHF52" s="35"/>
      <c r="QHG52" s="35"/>
      <c r="QHH52" s="35"/>
      <c r="QHI52" s="35"/>
      <c r="QHJ52" s="35"/>
      <c r="QHK52" s="35"/>
      <c r="QHL52" s="35"/>
      <c r="QHM52" s="35"/>
      <c r="QHN52" s="35"/>
      <c r="QHO52" s="35"/>
      <c r="QHP52" s="35"/>
      <c r="QHQ52" s="35"/>
      <c r="QHR52" s="35"/>
      <c r="QHS52" s="35"/>
      <c r="QHT52" s="35"/>
      <c r="QHU52" s="35"/>
      <c r="QHV52" s="35"/>
      <c r="QHW52" s="35"/>
      <c r="QHX52" s="35"/>
      <c r="QHY52" s="35"/>
      <c r="QHZ52" s="35"/>
      <c r="QIA52" s="35"/>
      <c r="QIB52" s="35"/>
      <c r="QIC52" s="35"/>
      <c r="QID52" s="35"/>
      <c r="QIE52" s="35"/>
      <c r="QIF52" s="35"/>
      <c r="QIG52" s="35"/>
      <c r="QIH52" s="35"/>
      <c r="QII52" s="35"/>
      <c r="QIJ52" s="35"/>
      <c r="QIK52" s="35"/>
      <c r="QIL52" s="35"/>
      <c r="QIM52" s="35"/>
      <c r="QIN52" s="35"/>
      <c r="QIO52" s="35"/>
      <c r="QIP52" s="35"/>
      <c r="QIQ52" s="35"/>
      <c r="QIR52" s="35"/>
      <c r="QIS52" s="35"/>
      <c r="QIT52" s="35"/>
      <c r="QIU52" s="35"/>
      <c r="QIV52" s="35"/>
      <c r="QIW52" s="35"/>
      <c r="QIX52" s="35"/>
      <c r="QIY52" s="35"/>
      <c r="QIZ52" s="35"/>
      <c r="QJA52" s="35"/>
      <c r="QJB52" s="35"/>
      <c r="QJC52" s="35"/>
      <c r="QJD52" s="35"/>
      <c r="QJE52" s="35"/>
      <c r="QJF52" s="35"/>
      <c r="QJG52" s="35"/>
      <c r="QJH52" s="35"/>
      <c r="QJI52" s="35"/>
      <c r="QJJ52" s="35"/>
      <c r="QJK52" s="35"/>
      <c r="QJL52" s="35"/>
      <c r="QJM52" s="35"/>
      <c r="QJN52" s="35"/>
      <c r="QJO52" s="35"/>
      <c r="QJP52" s="35"/>
      <c r="QJQ52" s="35"/>
      <c r="QJR52" s="35"/>
      <c r="QJS52" s="35"/>
      <c r="QJT52" s="35"/>
      <c r="QJU52" s="35"/>
      <c r="QJV52" s="35"/>
      <c r="QJW52" s="35"/>
      <c r="QJX52" s="35"/>
      <c r="QJY52" s="35"/>
      <c r="QJZ52" s="35"/>
      <c r="QKA52" s="35"/>
      <c r="QKB52" s="35"/>
      <c r="QKC52" s="35"/>
      <c r="QKD52" s="35"/>
      <c r="QKE52" s="35"/>
      <c r="QKF52" s="35"/>
      <c r="QKG52" s="35"/>
      <c r="QKH52" s="35"/>
      <c r="QKI52" s="35"/>
      <c r="QKJ52" s="35"/>
      <c r="QKK52" s="35"/>
      <c r="QKL52" s="35"/>
      <c r="QKM52" s="35"/>
      <c r="QKN52" s="35"/>
      <c r="QKO52" s="35"/>
      <c r="QKP52" s="35"/>
      <c r="QKQ52" s="35"/>
      <c r="QKR52" s="35"/>
      <c r="QKS52" s="35"/>
      <c r="QKT52" s="35"/>
      <c r="QKU52" s="35"/>
      <c r="QKV52" s="35"/>
      <c r="QKW52" s="35"/>
      <c r="QKX52" s="35"/>
      <c r="QKY52" s="35"/>
      <c r="QKZ52" s="35"/>
      <c r="QLA52" s="35"/>
      <c r="QLB52" s="35"/>
      <c r="QLC52" s="35"/>
      <c r="QLD52" s="35"/>
      <c r="QLE52" s="35"/>
      <c r="QLF52" s="35"/>
      <c r="QLG52" s="35"/>
      <c r="QLH52" s="35"/>
      <c r="QLI52" s="35"/>
      <c r="QLJ52" s="35"/>
      <c r="QLK52" s="35"/>
      <c r="QLL52" s="35"/>
      <c r="QLM52" s="35"/>
      <c r="QLN52" s="35"/>
      <c r="QLO52" s="35"/>
      <c r="QLP52" s="35"/>
      <c r="QLQ52" s="35"/>
      <c r="QLR52" s="35"/>
      <c r="QLS52" s="35"/>
      <c r="QLT52" s="35"/>
      <c r="QLU52" s="35"/>
      <c r="QLV52" s="35"/>
      <c r="QLW52" s="35"/>
      <c r="QLX52" s="35"/>
      <c r="QLY52" s="35"/>
      <c r="QLZ52" s="35"/>
      <c r="QMA52" s="35"/>
      <c r="QMB52" s="35"/>
      <c r="QMC52" s="35"/>
      <c r="QMD52" s="35"/>
      <c r="QME52" s="35"/>
      <c r="QMF52" s="35"/>
      <c r="QMG52" s="35"/>
      <c r="QMH52" s="35"/>
      <c r="QMI52" s="35"/>
      <c r="QMJ52" s="35"/>
      <c r="QMK52" s="35"/>
      <c r="QML52" s="35"/>
      <c r="QMM52" s="35"/>
      <c r="QMN52" s="35"/>
      <c r="QMO52" s="35"/>
      <c r="QMP52" s="35"/>
      <c r="QMQ52" s="35"/>
      <c r="QMR52" s="35"/>
      <c r="QMS52" s="35"/>
      <c r="QMT52" s="35"/>
      <c r="QMU52" s="35"/>
      <c r="QMV52" s="35"/>
      <c r="QMW52" s="35"/>
      <c r="QMX52" s="35"/>
      <c r="QMY52" s="35"/>
      <c r="QMZ52" s="35"/>
      <c r="QNA52" s="35"/>
      <c r="QNB52" s="35"/>
      <c r="QNC52" s="35"/>
      <c r="QND52" s="35"/>
      <c r="QNE52" s="35"/>
      <c r="QNF52" s="35"/>
      <c r="QNG52" s="35"/>
      <c r="QNH52" s="35"/>
      <c r="QNI52" s="35"/>
      <c r="QNJ52" s="35"/>
      <c r="QNK52" s="35"/>
      <c r="QNL52" s="35"/>
      <c r="QNM52" s="35"/>
      <c r="QNN52" s="35"/>
      <c r="QNO52" s="35"/>
      <c r="QNP52" s="35"/>
      <c r="QNQ52" s="35"/>
      <c r="QNR52" s="35"/>
      <c r="QNS52" s="35"/>
      <c r="QNT52" s="35"/>
      <c r="QNU52" s="35"/>
      <c r="QNV52" s="35"/>
      <c r="QNW52" s="35"/>
      <c r="QNX52" s="35"/>
      <c r="QNY52" s="35"/>
      <c r="QNZ52" s="35"/>
      <c r="QOA52" s="35"/>
      <c r="QOB52" s="35"/>
      <c r="QOC52" s="35"/>
      <c r="QOD52" s="35"/>
      <c r="QOE52" s="35"/>
      <c r="QOF52" s="35"/>
      <c r="QOG52" s="35"/>
      <c r="QOH52" s="35"/>
      <c r="QOI52" s="35"/>
      <c r="QOJ52" s="35"/>
      <c r="QOK52" s="35"/>
      <c r="QOL52" s="35"/>
      <c r="QOM52" s="35"/>
      <c r="QON52" s="35"/>
      <c r="QOO52" s="35"/>
      <c r="QOP52" s="35"/>
      <c r="QOQ52" s="35"/>
      <c r="QOR52" s="35"/>
      <c r="QOS52" s="35"/>
      <c r="QOT52" s="35"/>
      <c r="QOU52" s="35"/>
      <c r="QOV52" s="35"/>
      <c r="QOW52" s="35"/>
      <c r="QOX52" s="35"/>
      <c r="QOY52" s="35"/>
      <c r="QOZ52" s="35"/>
      <c r="QPA52" s="35"/>
      <c r="QPB52" s="35"/>
      <c r="QPC52" s="35"/>
      <c r="QPD52" s="35"/>
      <c r="QPE52" s="35"/>
      <c r="QPF52" s="35"/>
      <c r="QPG52" s="35"/>
      <c r="QPH52" s="35"/>
      <c r="QPI52" s="35"/>
      <c r="QPJ52" s="35"/>
      <c r="QPK52" s="35"/>
      <c r="QPL52" s="35"/>
      <c r="QPM52" s="35"/>
      <c r="QPN52" s="35"/>
      <c r="QPO52" s="35"/>
      <c r="QPP52" s="35"/>
      <c r="QPQ52" s="35"/>
      <c r="QPR52" s="35"/>
      <c r="QPS52" s="35"/>
      <c r="QPT52" s="35"/>
      <c r="QPU52" s="35"/>
      <c r="QPV52" s="35"/>
      <c r="QPW52" s="35"/>
      <c r="QPX52" s="35"/>
      <c r="QPY52" s="35"/>
      <c r="QPZ52" s="35"/>
      <c r="QQA52" s="35"/>
      <c r="QQB52" s="35"/>
      <c r="QQC52" s="35"/>
      <c r="QQD52" s="35"/>
      <c r="QQE52" s="35"/>
      <c r="QQF52" s="35"/>
      <c r="QQG52" s="35"/>
      <c r="QQH52" s="35"/>
      <c r="QQI52" s="35"/>
      <c r="QQJ52" s="35"/>
      <c r="QQK52" s="35"/>
      <c r="QQL52" s="35"/>
      <c r="QQM52" s="35"/>
      <c r="QQN52" s="35"/>
      <c r="QQO52" s="35"/>
      <c r="QQP52" s="35"/>
      <c r="QQQ52" s="35"/>
      <c r="QQR52" s="35"/>
      <c r="QQS52" s="35"/>
      <c r="QQT52" s="35"/>
      <c r="QQU52" s="35"/>
      <c r="QQV52" s="35"/>
      <c r="QQW52" s="35"/>
      <c r="QQX52" s="35"/>
      <c r="QQY52" s="35"/>
      <c r="QQZ52" s="35"/>
      <c r="QRA52" s="35"/>
      <c r="QRB52" s="35"/>
      <c r="QRC52" s="35"/>
      <c r="QRD52" s="35"/>
      <c r="QRE52" s="35"/>
      <c r="QRF52" s="35"/>
      <c r="QRG52" s="35"/>
      <c r="QRH52" s="35"/>
      <c r="QRI52" s="35"/>
      <c r="QRJ52" s="35"/>
      <c r="QRK52" s="35"/>
      <c r="QRL52" s="35"/>
      <c r="QRM52" s="35"/>
      <c r="QRN52" s="35"/>
      <c r="QRO52" s="35"/>
      <c r="QRP52" s="35"/>
      <c r="QRQ52" s="35"/>
      <c r="QRR52" s="35"/>
      <c r="QRS52" s="35"/>
      <c r="QRT52" s="35"/>
      <c r="QRU52" s="35"/>
      <c r="QRV52" s="35"/>
      <c r="QRW52" s="35"/>
      <c r="QRX52" s="35"/>
      <c r="QRY52" s="35"/>
      <c r="QRZ52" s="35"/>
      <c r="QSA52" s="35"/>
      <c r="QSB52" s="35"/>
      <c r="QSC52" s="35"/>
      <c r="QSD52" s="35"/>
      <c r="QSE52" s="35"/>
      <c r="QSF52" s="35"/>
      <c r="QSG52" s="35"/>
      <c r="QSH52" s="35"/>
      <c r="QSI52" s="35"/>
      <c r="QSJ52" s="35"/>
      <c r="QSK52" s="35"/>
      <c r="QSL52" s="35"/>
      <c r="QSM52" s="35"/>
      <c r="QSN52" s="35"/>
      <c r="QSO52" s="35"/>
      <c r="QSP52" s="35"/>
      <c r="QSQ52" s="35"/>
      <c r="QSR52" s="35"/>
      <c r="QSS52" s="35"/>
      <c r="QST52" s="35"/>
      <c r="QSU52" s="35"/>
      <c r="QSV52" s="35"/>
      <c r="QSW52" s="35"/>
      <c r="QSX52" s="35"/>
      <c r="QSY52" s="35"/>
      <c r="QSZ52" s="35"/>
      <c r="QTA52" s="35"/>
      <c r="QTB52" s="35"/>
      <c r="QTC52" s="35"/>
      <c r="QTD52" s="35"/>
      <c r="QTE52" s="35"/>
      <c r="QTF52" s="35"/>
      <c r="QTG52" s="35"/>
      <c r="QTH52" s="35"/>
      <c r="QTI52" s="35"/>
      <c r="QTJ52" s="35"/>
      <c r="QTK52" s="35"/>
      <c r="QTL52" s="35"/>
      <c r="QTM52" s="35"/>
      <c r="QTN52" s="35"/>
      <c r="QTO52" s="35"/>
      <c r="QTP52" s="35"/>
      <c r="QTQ52" s="35"/>
      <c r="QTR52" s="35"/>
      <c r="QTS52" s="35"/>
      <c r="QTT52" s="35"/>
      <c r="QTU52" s="35"/>
      <c r="QTV52" s="35"/>
      <c r="QTW52" s="35"/>
      <c r="QTX52" s="35"/>
      <c r="QTY52" s="35"/>
      <c r="QTZ52" s="35"/>
      <c r="QUA52" s="35"/>
      <c r="QUB52" s="35"/>
      <c r="QUC52" s="35"/>
      <c r="QUD52" s="35"/>
      <c r="QUE52" s="35"/>
      <c r="QUF52" s="35"/>
      <c r="QUG52" s="35"/>
      <c r="QUH52" s="35"/>
      <c r="QUI52" s="35"/>
      <c r="QUJ52" s="35"/>
      <c r="QUK52" s="35"/>
      <c r="QUL52" s="35"/>
      <c r="QUM52" s="35"/>
      <c r="QUN52" s="35"/>
      <c r="QUO52" s="35"/>
      <c r="QUP52" s="35"/>
      <c r="QUQ52" s="35"/>
      <c r="QUR52" s="35"/>
      <c r="QUS52" s="35"/>
      <c r="QUT52" s="35"/>
      <c r="QUU52" s="35"/>
      <c r="QUV52" s="35"/>
      <c r="QUW52" s="35"/>
      <c r="QUX52" s="35"/>
      <c r="QUY52" s="35"/>
      <c r="QUZ52" s="35"/>
      <c r="QVA52" s="35"/>
      <c r="QVB52" s="35"/>
      <c r="QVC52" s="35"/>
      <c r="QVD52" s="35"/>
      <c r="QVE52" s="35"/>
      <c r="QVF52" s="35"/>
      <c r="QVG52" s="35"/>
      <c r="QVH52" s="35"/>
      <c r="QVI52" s="35"/>
      <c r="QVJ52" s="35"/>
      <c r="QVK52" s="35"/>
      <c r="QVL52" s="35"/>
      <c r="QVM52" s="35"/>
      <c r="QVN52" s="35"/>
      <c r="QVO52" s="35"/>
      <c r="QVP52" s="35"/>
      <c r="QVQ52" s="35"/>
      <c r="QVR52" s="35"/>
      <c r="QVS52" s="35"/>
      <c r="QVT52" s="35"/>
      <c r="QVU52" s="35"/>
      <c r="QVV52" s="35"/>
      <c r="QVW52" s="35"/>
      <c r="QVX52" s="35"/>
      <c r="QVY52" s="35"/>
      <c r="QVZ52" s="35"/>
      <c r="QWA52" s="35"/>
      <c r="QWB52" s="35"/>
      <c r="QWC52" s="35"/>
      <c r="QWD52" s="35"/>
      <c r="QWE52" s="35"/>
      <c r="QWF52" s="35"/>
      <c r="QWG52" s="35"/>
      <c r="QWH52" s="35"/>
      <c r="QWI52" s="35"/>
      <c r="QWJ52" s="35"/>
      <c r="QWK52" s="35"/>
      <c r="QWL52" s="35"/>
      <c r="QWM52" s="35"/>
      <c r="QWN52" s="35"/>
      <c r="QWO52" s="35"/>
      <c r="QWP52" s="35"/>
      <c r="QWQ52" s="35"/>
      <c r="QWR52" s="35"/>
      <c r="QWS52" s="35"/>
      <c r="QWT52" s="35"/>
      <c r="QWU52" s="35"/>
      <c r="QWV52" s="35"/>
      <c r="QWW52" s="35"/>
      <c r="QWX52" s="35"/>
      <c r="QWY52" s="35"/>
      <c r="QWZ52" s="35"/>
      <c r="QXA52" s="35"/>
      <c r="QXB52" s="35"/>
      <c r="QXC52" s="35"/>
      <c r="QXD52" s="35"/>
      <c r="QXE52" s="35"/>
      <c r="QXF52" s="35"/>
      <c r="QXG52" s="35"/>
      <c r="QXH52" s="35"/>
      <c r="QXI52" s="35"/>
      <c r="QXJ52" s="35"/>
      <c r="QXK52" s="35"/>
      <c r="QXL52" s="35"/>
      <c r="QXM52" s="35"/>
      <c r="QXN52" s="35"/>
      <c r="QXO52" s="35"/>
      <c r="QXP52" s="35"/>
      <c r="QXQ52" s="35"/>
      <c r="QXR52" s="35"/>
      <c r="QXS52" s="35"/>
      <c r="QXT52" s="35"/>
      <c r="QXU52" s="35"/>
      <c r="QXV52" s="35"/>
      <c r="QXW52" s="35"/>
      <c r="QXX52" s="35"/>
      <c r="QXY52" s="35"/>
      <c r="QXZ52" s="35"/>
      <c r="QYA52" s="35"/>
      <c r="QYB52" s="35"/>
      <c r="QYC52" s="35"/>
      <c r="QYD52" s="35"/>
      <c r="QYE52" s="35"/>
      <c r="QYF52" s="35"/>
      <c r="QYG52" s="35"/>
      <c r="QYH52" s="35"/>
      <c r="QYI52" s="35"/>
      <c r="QYJ52" s="35"/>
      <c r="QYK52" s="35"/>
      <c r="QYL52" s="35"/>
      <c r="QYM52" s="35"/>
      <c r="QYN52" s="35"/>
      <c r="QYO52" s="35"/>
      <c r="QYP52" s="35"/>
      <c r="QYQ52" s="35"/>
      <c r="QYR52" s="35"/>
      <c r="QYS52" s="35"/>
      <c r="QYT52" s="35"/>
      <c r="QYU52" s="35"/>
      <c r="QYV52" s="35"/>
      <c r="QYW52" s="35"/>
      <c r="QYX52" s="35"/>
      <c r="QYY52" s="35"/>
      <c r="QYZ52" s="35"/>
      <c r="QZA52" s="35"/>
      <c r="QZB52" s="35"/>
      <c r="QZC52" s="35"/>
      <c r="QZD52" s="35"/>
      <c r="QZE52" s="35"/>
      <c r="QZF52" s="35"/>
      <c r="QZG52" s="35"/>
      <c r="QZH52" s="35"/>
      <c r="QZI52" s="35"/>
      <c r="QZJ52" s="35"/>
      <c r="QZK52" s="35"/>
      <c r="QZL52" s="35"/>
      <c r="QZM52" s="35"/>
      <c r="QZN52" s="35"/>
      <c r="QZO52" s="35"/>
      <c r="QZP52" s="35"/>
      <c r="QZQ52" s="35"/>
      <c r="QZR52" s="35"/>
      <c r="QZS52" s="35"/>
      <c r="QZT52" s="35"/>
      <c r="QZU52" s="35"/>
      <c r="QZV52" s="35"/>
      <c r="QZW52" s="35"/>
      <c r="QZX52" s="35"/>
      <c r="QZY52" s="35"/>
      <c r="QZZ52" s="35"/>
      <c r="RAA52" s="35"/>
      <c r="RAB52" s="35"/>
      <c r="RAC52" s="35"/>
      <c r="RAD52" s="35"/>
      <c r="RAE52" s="35"/>
      <c r="RAF52" s="35"/>
      <c r="RAG52" s="35"/>
      <c r="RAH52" s="35"/>
      <c r="RAI52" s="35"/>
      <c r="RAJ52" s="35"/>
      <c r="RAK52" s="35"/>
      <c r="RAL52" s="35"/>
      <c r="RAM52" s="35"/>
      <c r="RAN52" s="35"/>
      <c r="RAO52" s="35"/>
      <c r="RAP52" s="35"/>
      <c r="RAQ52" s="35"/>
      <c r="RAR52" s="35"/>
      <c r="RAS52" s="35"/>
      <c r="RAT52" s="35"/>
      <c r="RAU52" s="35"/>
      <c r="RAV52" s="35"/>
      <c r="RAW52" s="35"/>
      <c r="RAX52" s="35"/>
      <c r="RAY52" s="35"/>
      <c r="RAZ52" s="35"/>
      <c r="RBA52" s="35"/>
      <c r="RBB52" s="35"/>
      <c r="RBC52" s="35"/>
      <c r="RBD52" s="35"/>
      <c r="RBE52" s="35"/>
      <c r="RBF52" s="35"/>
      <c r="RBG52" s="35"/>
      <c r="RBH52" s="35"/>
      <c r="RBI52" s="35"/>
      <c r="RBJ52" s="35"/>
      <c r="RBK52" s="35"/>
      <c r="RBL52" s="35"/>
      <c r="RBM52" s="35"/>
      <c r="RBN52" s="35"/>
      <c r="RBO52" s="35"/>
      <c r="RBP52" s="35"/>
      <c r="RBQ52" s="35"/>
      <c r="RBR52" s="35"/>
      <c r="RBS52" s="35"/>
      <c r="RBT52" s="35"/>
      <c r="RBU52" s="35"/>
      <c r="RBV52" s="35"/>
      <c r="RBW52" s="35"/>
      <c r="RBX52" s="35"/>
      <c r="RBY52" s="35"/>
      <c r="RBZ52" s="35"/>
      <c r="RCA52" s="35"/>
      <c r="RCB52" s="35"/>
      <c r="RCC52" s="35"/>
      <c r="RCD52" s="35"/>
      <c r="RCE52" s="35"/>
      <c r="RCF52" s="35"/>
      <c r="RCG52" s="35"/>
      <c r="RCH52" s="35"/>
      <c r="RCI52" s="35"/>
      <c r="RCJ52" s="35"/>
      <c r="RCK52" s="35"/>
      <c r="RCL52" s="35"/>
      <c r="RCM52" s="35"/>
      <c r="RCN52" s="35"/>
      <c r="RCO52" s="35"/>
      <c r="RCP52" s="35"/>
      <c r="RCQ52" s="35"/>
      <c r="RCR52" s="35"/>
      <c r="RCS52" s="35"/>
      <c r="RCT52" s="35"/>
      <c r="RCU52" s="35"/>
      <c r="RCV52" s="35"/>
      <c r="RCW52" s="35"/>
      <c r="RCX52" s="35"/>
      <c r="RCY52" s="35"/>
      <c r="RCZ52" s="35"/>
      <c r="RDA52" s="35"/>
      <c r="RDB52" s="35"/>
      <c r="RDC52" s="35"/>
      <c r="RDD52" s="35"/>
      <c r="RDE52" s="35"/>
      <c r="RDF52" s="35"/>
      <c r="RDG52" s="35"/>
      <c r="RDH52" s="35"/>
      <c r="RDI52" s="35"/>
      <c r="RDJ52" s="35"/>
      <c r="RDK52" s="35"/>
      <c r="RDL52" s="35"/>
      <c r="RDM52" s="35"/>
      <c r="RDN52" s="35"/>
      <c r="RDO52" s="35"/>
      <c r="RDP52" s="35"/>
      <c r="RDQ52" s="35"/>
      <c r="RDR52" s="35"/>
      <c r="RDS52" s="35"/>
      <c r="RDT52" s="35"/>
      <c r="RDU52" s="35"/>
      <c r="RDV52" s="35"/>
      <c r="RDW52" s="35"/>
      <c r="RDX52" s="35"/>
      <c r="RDY52" s="35"/>
      <c r="RDZ52" s="35"/>
      <c r="REA52" s="35"/>
      <c r="REB52" s="35"/>
      <c r="REC52" s="35"/>
      <c r="RED52" s="35"/>
      <c r="REE52" s="35"/>
      <c r="REF52" s="35"/>
      <c r="REG52" s="35"/>
      <c r="REH52" s="35"/>
      <c r="REI52" s="35"/>
      <c r="REJ52" s="35"/>
      <c r="REK52" s="35"/>
      <c r="REL52" s="35"/>
      <c r="REM52" s="35"/>
      <c r="REN52" s="35"/>
      <c r="REO52" s="35"/>
      <c r="REP52" s="35"/>
      <c r="REQ52" s="35"/>
      <c r="RER52" s="35"/>
      <c r="RES52" s="35"/>
      <c r="RET52" s="35"/>
      <c r="REU52" s="35"/>
      <c r="REV52" s="35"/>
      <c r="REW52" s="35"/>
      <c r="REX52" s="35"/>
      <c r="REY52" s="35"/>
      <c r="REZ52" s="35"/>
      <c r="RFA52" s="35"/>
      <c r="RFB52" s="35"/>
      <c r="RFC52" s="35"/>
      <c r="RFD52" s="35"/>
      <c r="RFE52" s="35"/>
      <c r="RFF52" s="35"/>
      <c r="RFG52" s="35"/>
      <c r="RFH52" s="35"/>
      <c r="RFI52" s="35"/>
      <c r="RFJ52" s="35"/>
      <c r="RFK52" s="35"/>
      <c r="RFL52" s="35"/>
      <c r="RFM52" s="35"/>
      <c r="RFN52" s="35"/>
      <c r="RFO52" s="35"/>
      <c r="RFP52" s="35"/>
      <c r="RFQ52" s="35"/>
      <c r="RFR52" s="35"/>
      <c r="RFS52" s="35"/>
      <c r="RFT52" s="35"/>
      <c r="RFU52" s="35"/>
      <c r="RFV52" s="35"/>
      <c r="RFW52" s="35"/>
      <c r="RFX52" s="35"/>
      <c r="RFY52" s="35"/>
      <c r="RFZ52" s="35"/>
      <c r="RGA52" s="35"/>
      <c r="RGB52" s="35"/>
      <c r="RGC52" s="35"/>
      <c r="RGD52" s="35"/>
      <c r="RGE52" s="35"/>
      <c r="RGF52" s="35"/>
      <c r="RGG52" s="35"/>
      <c r="RGH52" s="35"/>
      <c r="RGI52" s="35"/>
      <c r="RGJ52" s="35"/>
      <c r="RGK52" s="35"/>
      <c r="RGL52" s="35"/>
      <c r="RGM52" s="35"/>
      <c r="RGN52" s="35"/>
      <c r="RGO52" s="35"/>
      <c r="RGP52" s="35"/>
      <c r="RGQ52" s="35"/>
      <c r="RGR52" s="35"/>
      <c r="RGS52" s="35"/>
      <c r="RGT52" s="35"/>
      <c r="RGU52" s="35"/>
      <c r="RGV52" s="35"/>
      <c r="RGW52" s="35"/>
      <c r="RGX52" s="35"/>
      <c r="RGY52" s="35"/>
      <c r="RGZ52" s="35"/>
      <c r="RHA52" s="35"/>
      <c r="RHB52" s="35"/>
      <c r="RHC52" s="35"/>
      <c r="RHD52" s="35"/>
      <c r="RHE52" s="35"/>
      <c r="RHF52" s="35"/>
      <c r="RHG52" s="35"/>
      <c r="RHH52" s="35"/>
      <c r="RHI52" s="35"/>
      <c r="RHJ52" s="35"/>
      <c r="RHK52" s="35"/>
      <c r="RHL52" s="35"/>
      <c r="RHM52" s="35"/>
      <c r="RHN52" s="35"/>
      <c r="RHO52" s="35"/>
      <c r="RHP52" s="35"/>
      <c r="RHQ52" s="35"/>
      <c r="RHR52" s="35"/>
      <c r="RHS52" s="35"/>
      <c r="RHT52" s="35"/>
      <c r="RHU52" s="35"/>
      <c r="RHV52" s="35"/>
      <c r="RHW52" s="35"/>
      <c r="RHX52" s="35"/>
      <c r="RHY52" s="35"/>
      <c r="RHZ52" s="35"/>
      <c r="RIA52" s="35"/>
      <c r="RIB52" s="35"/>
      <c r="RIC52" s="35"/>
      <c r="RID52" s="35"/>
      <c r="RIE52" s="35"/>
      <c r="RIF52" s="35"/>
      <c r="RIG52" s="35"/>
      <c r="RIH52" s="35"/>
      <c r="RII52" s="35"/>
      <c r="RIJ52" s="35"/>
      <c r="RIK52" s="35"/>
      <c r="RIL52" s="35"/>
      <c r="RIM52" s="35"/>
      <c r="RIN52" s="35"/>
      <c r="RIO52" s="35"/>
      <c r="RIP52" s="35"/>
      <c r="RIQ52" s="35"/>
      <c r="RIR52" s="35"/>
      <c r="RIS52" s="35"/>
      <c r="RIT52" s="35"/>
      <c r="RIU52" s="35"/>
      <c r="RIV52" s="35"/>
      <c r="RIW52" s="35"/>
      <c r="RIX52" s="35"/>
      <c r="RIY52" s="35"/>
      <c r="RIZ52" s="35"/>
      <c r="RJA52" s="35"/>
      <c r="RJB52" s="35"/>
      <c r="RJC52" s="35"/>
      <c r="RJD52" s="35"/>
      <c r="RJE52" s="35"/>
      <c r="RJF52" s="35"/>
      <c r="RJG52" s="35"/>
      <c r="RJH52" s="35"/>
      <c r="RJI52" s="35"/>
      <c r="RJJ52" s="35"/>
      <c r="RJK52" s="35"/>
      <c r="RJL52" s="35"/>
      <c r="RJM52" s="35"/>
      <c r="RJN52" s="35"/>
      <c r="RJO52" s="35"/>
      <c r="RJP52" s="35"/>
      <c r="RJQ52" s="35"/>
      <c r="RJR52" s="35"/>
      <c r="RJS52" s="35"/>
      <c r="RJT52" s="35"/>
      <c r="RJU52" s="35"/>
      <c r="RJV52" s="35"/>
      <c r="RJW52" s="35"/>
      <c r="RJX52" s="35"/>
      <c r="RJY52" s="35"/>
      <c r="RJZ52" s="35"/>
      <c r="RKA52" s="35"/>
      <c r="RKB52" s="35"/>
      <c r="RKC52" s="35"/>
      <c r="RKD52" s="35"/>
      <c r="RKE52" s="35"/>
      <c r="RKF52" s="35"/>
      <c r="RKG52" s="35"/>
      <c r="RKH52" s="35"/>
      <c r="RKI52" s="35"/>
      <c r="RKJ52" s="35"/>
      <c r="RKK52" s="35"/>
      <c r="RKL52" s="35"/>
      <c r="RKM52" s="35"/>
      <c r="RKN52" s="35"/>
      <c r="RKO52" s="35"/>
      <c r="RKP52" s="35"/>
      <c r="RKQ52" s="35"/>
      <c r="RKR52" s="35"/>
      <c r="RKS52" s="35"/>
      <c r="RKT52" s="35"/>
      <c r="RKU52" s="35"/>
      <c r="RKV52" s="35"/>
      <c r="RKW52" s="35"/>
      <c r="RKX52" s="35"/>
      <c r="RKY52" s="35"/>
      <c r="RKZ52" s="35"/>
      <c r="RLA52" s="35"/>
      <c r="RLB52" s="35"/>
      <c r="RLC52" s="35"/>
      <c r="RLD52" s="35"/>
      <c r="RLE52" s="35"/>
      <c r="RLF52" s="35"/>
      <c r="RLG52" s="35"/>
      <c r="RLH52" s="35"/>
      <c r="RLI52" s="35"/>
      <c r="RLJ52" s="35"/>
      <c r="RLK52" s="35"/>
      <c r="RLL52" s="35"/>
      <c r="RLM52" s="35"/>
      <c r="RLN52" s="35"/>
      <c r="RLO52" s="35"/>
      <c r="RLP52" s="35"/>
      <c r="RLQ52" s="35"/>
      <c r="RLR52" s="35"/>
      <c r="RLS52" s="35"/>
      <c r="RLT52" s="35"/>
      <c r="RLU52" s="35"/>
      <c r="RLV52" s="35"/>
      <c r="RLW52" s="35"/>
      <c r="RLX52" s="35"/>
      <c r="RLY52" s="35"/>
      <c r="RLZ52" s="35"/>
      <c r="RMA52" s="35"/>
      <c r="RMB52" s="35"/>
      <c r="RMC52" s="35"/>
      <c r="RMD52" s="35"/>
      <c r="RME52" s="35"/>
      <c r="RMF52" s="35"/>
      <c r="RMG52" s="35"/>
      <c r="RMH52" s="35"/>
      <c r="RMI52" s="35"/>
      <c r="RMJ52" s="35"/>
      <c r="RMK52" s="35"/>
      <c r="RML52" s="35"/>
      <c r="RMM52" s="35"/>
      <c r="RMN52" s="35"/>
      <c r="RMO52" s="35"/>
      <c r="RMP52" s="35"/>
      <c r="RMQ52" s="35"/>
      <c r="RMR52" s="35"/>
      <c r="RMS52" s="35"/>
      <c r="RMT52" s="35"/>
      <c r="RMU52" s="35"/>
      <c r="RMV52" s="35"/>
      <c r="RMW52" s="35"/>
      <c r="RMX52" s="35"/>
      <c r="RMY52" s="35"/>
      <c r="RMZ52" s="35"/>
      <c r="RNA52" s="35"/>
      <c r="RNB52" s="35"/>
      <c r="RNC52" s="35"/>
      <c r="RND52" s="35"/>
      <c r="RNE52" s="35"/>
      <c r="RNF52" s="35"/>
      <c r="RNG52" s="35"/>
      <c r="RNH52" s="35"/>
      <c r="RNI52" s="35"/>
      <c r="RNJ52" s="35"/>
      <c r="RNK52" s="35"/>
      <c r="RNL52" s="35"/>
      <c r="RNM52" s="35"/>
      <c r="RNN52" s="35"/>
      <c r="RNO52" s="35"/>
      <c r="RNP52" s="35"/>
      <c r="RNQ52" s="35"/>
      <c r="RNR52" s="35"/>
      <c r="RNS52" s="35"/>
      <c r="RNT52" s="35"/>
      <c r="RNU52" s="35"/>
      <c r="RNV52" s="35"/>
      <c r="RNW52" s="35"/>
      <c r="RNX52" s="35"/>
      <c r="RNY52" s="35"/>
      <c r="RNZ52" s="35"/>
      <c r="ROA52" s="35"/>
      <c r="ROB52" s="35"/>
      <c r="ROC52" s="35"/>
      <c r="ROD52" s="35"/>
      <c r="ROE52" s="35"/>
      <c r="ROF52" s="35"/>
      <c r="ROG52" s="35"/>
      <c r="ROH52" s="35"/>
      <c r="ROI52" s="35"/>
      <c r="ROJ52" s="35"/>
      <c r="ROK52" s="35"/>
      <c r="ROL52" s="35"/>
      <c r="ROM52" s="35"/>
      <c r="RON52" s="35"/>
      <c r="ROO52" s="35"/>
      <c r="ROP52" s="35"/>
      <c r="ROQ52" s="35"/>
      <c r="ROR52" s="35"/>
      <c r="ROS52" s="35"/>
      <c r="ROT52" s="35"/>
      <c r="ROU52" s="35"/>
      <c r="ROV52" s="35"/>
      <c r="ROW52" s="35"/>
      <c r="ROX52" s="35"/>
      <c r="ROY52" s="35"/>
      <c r="ROZ52" s="35"/>
      <c r="RPA52" s="35"/>
      <c r="RPB52" s="35"/>
      <c r="RPC52" s="35"/>
      <c r="RPD52" s="35"/>
      <c r="RPE52" s="35"/>
      <c r="RPF52" s="35"/>
      <c r="RPG52" s="35"/>
      <c r="RPH52" s="35"/>
      <c r="RPI52" s="35"/>
      <c r="RPJ52" s="35"/>
      <c r="RPK52" s="35"/>
      <c r="RPL52" s="35"/>
      <c r="RPM52" s="35"/>
      <c r="RPN52" s="35"/>
      <c r="RPO52" s="35"/>
      <c r="RPP52" s="35"/>
      <c r="RPQ52" s="35"/>
      <c r="RPR52" s="35"/>
      <c r="RPS52" s="35"/>
      <c r="RPT52" s="35"/>
      <c r="RPU52" s="35"/>
      <c r="RPV52" s="35"/>
      <c r="RPW52" s="35"/>
      <c r="RPX52" s="35"/>
      <c r="RPY52" s="35"/>
      <c r="RPZ52" s="35"/>
      <c r="RQA52" s="35"/>
      <c r="RQB52" s="35"/>
      <c r="RQC52" s="35"/>
      <c r="RQD52" s="35"/>
      <c r="RQE52" s="35"/>
      <c r="RQF52" s="35"/>
      <c r="RQG52" s="35"/>
      <c r="RQH52" s="35"/>
      <c r="RQI52" s="35"/>
      <c r="RQJ52" s="35"/>
      <c r="RQK52" s="35"/>
      <c r="RQL52" s="35"/>
      <c r="RQM52" s="35"/>
      <c r="RQN52" s="35"/>
      <c r="RQO52" s="35"/>
      <c r="RQP52" s="35"/>
      <c r="RQQ52" s="35"/>
      <c r="RQR52" s="35"/>
      <c r="RQS52" s="35"/>
      <c r="RQT52" s="35"/>
      <c r="RQU52" s="35"/>
      <c r="RQV52" s="35"/>
      <c r="RQW52" s="35"/>
      <c r="RQX52" s="35"/>
      <c r="RQY52" s="35"/>
      <c r="RQZ52" s="35"/>
      <c r="RRA52" s="35"/>
      <c r="RRB52" s="35"/>
      <c r="RRC52" s="35"/>
      <c r="RRD52" s="35"/>
      <c r="RRE52" s="35"/>
      <c r="RRF52" s="35"/>
      <c r="RRG52" s="35"/>
      <c r="RRH52" s="35"/>
      <c r="RRI52" s="35"/>
      <c r="RRJ52" s="35"/>
      <c r="RRK52" s="35"/>
      <c r="RRL52" s="35"/>
      <c r="RRM52" s="35"/>
      <c r="RRN52" s="35"/>
      <c r="RRO52" s="35"/>
      <c r="RRP52" s="35"/>
      <c r="RRQ52" s="35"/>
      <c r="RRR52" s="35"/>
      <c r="RRS52" s="35"/>
      <c r="RRT52" s="35"/>
      <c r="RRU52" s="35"/>
      <c r="RRV52" s="35"/>
      <c r="RRW52" s="35"/>
      <c r="RRX52" s="35"/>
      <c r="RRY52" s="35"/>
      <c r="RRZ52" s="35"/>
      <c r="RSA52" s="35"/>
      <c r="RSB52" s="35"/>
      <c r="RSC52" s="35"/>
      <c r="RSD52" s="35"/>
      <c r="RSE52" s="35"/>
      <c r="RSF52" s="35"/>
      <c r="RSG52" s="35"/>
      <c r="RSH52" s="35"/>
      <c r="RSI52" s="35"/>
      <c r="RSJ52" s="35"/>
      <c r="RSK52" s="35"/>
      <c r="RSL52" s="35"/>
      <c r="RSM52" s="35"/>
      <c r="RSN52" s="35"/>
      <c r="RSO52" s="35"/>
      <c r="RSP52" s="35"/>
      <c r="RSQ52" s="35"/>
      <c r="RSR52" s="35"/>
      <c r="RSS52" s="35"/>
      <c r="RST52" s="35"/>
      <c r="RSU52" s="35"/>
      <c r="RSV52" s="35"/>
      <c r="RSW52" s="35"/>
      <c r="RSX52" s="35"/>
      <c r="RSY52" s="35"/>
      <c r="RSZ52" s="35"/>
      <c r="RTA52" s="35"/>
      <c r="RTB52" s="35"/>
      <c r="RTC52" s="35"/>
      <c r="RTD52" s="35"/>
      <c r="RTE52" s="35"/>
      <c r="RTF52" s="35"/>
      <c r="RTG52" s="35"/>
      <c r="RTH52" s="35"/>
      <c r="RTI52" s="35"/>
      <c r="RTJ52" s="35"/>
      <c r="RTK52" s="35"/>
      <c r="RTL52" s="35"/>
      <c r="RTM52" s="35"/>
      <c r="RTN52" s="35"/>
      <c r="RTO52" s="35"/>
      <c r="RTP52" s="35"/>
      <c r="RTQ52" s="35"/>
      <c r="RTR52" s="35"/>
      <c r="RTS52" s="35"/>
      <c r="RTT52" s="35"/>
      <c r="RTU52" s="35"/>
      <c r="RTV52" s="35"/>
      <c r="RTW52" s="35"/>
      <c r="RTX52" s="35"/>
      <c r="RTY52" s="35"/>
      <c r="RTZ52" s="35"/>
      <c r="RUA52" s="35"/>
      <c r="RUB52" s="35"/>
      <c r="RUC52" s="35"/>
      <c r="RUD52" s="35"/>
      <c r="RUE52" s="35"/>
      <c r="RUF52" s="35"/>
      <c r="RUG52" s="35"/>
      <c r="RUH52" s="35"/>
      <c r="RUI52" s="35"/>
      <c r="RUJ52" s="35"/>
      <c r="RUK52" s="35"/>
      <c r="RUL52" s="35"/>
      <c r="RUM52" s="35"/>
      <c r="RUN52" s="35"/>
      <c r="RUO52" s="35"/>
      <c r="RUP52" s="35"/>
      <c r="RUQ52" s="35"/>
      <c r="RUR52" s="35"/>
      <c r="RUS52" s="35"/>
      <c r="RUT52" s="35"/>
      <c r="RUU52" s="35"/>
      <c r="RUV52" s="35"/>
      <c r="RUW52" s="35"/>
      <c r="RUX52" s="35"/>
      <c r="RUY52" s="35"/>
      <c r="RUZ52" s="35"/>
      <c r="RVA52" s="35"/>
      <c r="RVB52" s="35"/>
      <c r="RVC52" s="35"/>
      <c r="RVD52" s="35"/>
      <c r="RVE52" s="35"/>
      <c r="RVF52" s="35"/>
      <c r="RVG52" s="35"/>
      <c r="RVH52" s="35"/>
      <c r="RVI52" s="35"/>
      <c r="RVJ52" s="35"/>
      <c r="RVK52" s="35"/>
      <c r="RVL52" s="35"/>
      <c r="RVM52" s="35"/>
      <c r="RVN52" s="35"/>
      <c r="RVO52" s="35"/>
      <c r="RVP52" s="35"/>
      <c r="RVQ52" s="35"/>
      <c r="RVR52" s="35"/>
      <c r="RVS52" s="35"/>
      <c r="RVT52" s="35"/>
      <c r="RVU52" s="35"/>
      <c r="RVV52" s="35"/>
      <c r="RVW52" s="35"/>
      <c r="RVX52" s="35"/>
      <c r="RVY52" s="35"/>
      <c r="RVZ52" s="35"/>
      <c r="RWA52" s="35"/>
      <c r="RWB52" s="35"/>
      <c r="RWC52" s="35"/>
      <c r="RWD52" s="35"/>
      <c r="RWE52" s="35"/>
      <c r="RWF52" s="35"/>
      <c r="RWG52" s="35"/>
      <c r="RWH52" s="35"/>
      <c r="RWI52" s="35"/>
      <c r="RWJ52" s="35"/>
      <c r="RWK52" s="35"/>
      <c r="RWL52" s="35"/>
      <c r="RWM52" s="35"/>
      <c r="RWN52" s="35"/>
      <c r="RWO52" s="35"/>
      <c r="RWP52" s="35"/>
      <c r="RWQ52" s="35"/>
      <c r="RWR52" s="35"/>
      <c r="RWS52" s="35"/>
      <c r="RWT52" s="35"/>
      <c r="RWU52" s="35"/>
      <c r="RWV52" s="35"/>
      <c r="RWW52" s="35"/>
      <c r="RWX52" s="35"/>
      <c r="RWY52" s="35"/>
      <c r="RWZ52" s="35"/>
      <c r="RXA52" s="35"/>
      <c r="RXB52" s="35"/>
      <c r="RXC52" s="35"/>
      <c r="RXD52" s="35"/>
      <c r="RXE52" s="35"/>
      <c r="RXF52" s="35"/>
      <c r="RXG52" s="35"/>
      <c r="RXH52" s="35"/>
      <c r="RXI52" s="35"/>
      <c r="RXJ52" s="35"/>
      <c r="RXK52" s="35"/>
      <c r="RXL52" s="35"/>
      <c r="RXM52" s="35"/>
      <c r="RXN52" s="35"/>
      <c r="RXO52" s="35"/>
      <c r="RXP52" s="35"/>
      <c r="RXQ52" s="35"/>
      <c r="RXR52" s="35"/>
      <c r="RXS52" s="35"/>
      <c r="RXT52" s="35"/>
      <c r="RXU52" s="35"/>
      <c r="RXV52" s="35"/>
      <c r="RXW52" s="35"/>
      <c r="RXX52" s="35"/>
      <c r="RXY52" s="35"/>
      <c r="RXZ52" s="35"/>
      <c r="RYA52" s="35"/>
      <c r="RYB52" s="35"/>
      <c r="RYC52" s="35"/>
      <c r="RYD52" s="35"/>
      <c r="RYE52" s="35"/>
      <c r="RYF52" s="35"/>
      <c r="RYG52" s="35"/>
      <c r="RYH52" s="35"/>
      <c r="RYI52" s="35"/>
      <c r="RYJ52" s="35"/>
      <c r="RYK52" s="35"/>
      <c r="RYL52" s="35"/>
      <c r="RYM52" s="35"/>
      <c r="RYN52" s="35"/>
      <c r="RYO52" s="35"/>
      <c r="RYP52" s="35"/>
      <c r="RYQ52" s="35"/>
      <c r="RYR52" s="35"/>
      <c r="RYS52" s="35"/>
      <c r="RYT52" s="35"/>
      <c r="RYU52" s="35"/>
      <c r="RYV52" s="35"/>
      <c r="RYW52" s="35"/>
      <c r="RYX52" s="35"/>
      <c r="RYY52" s="35"/>
      <c r="RYZ52" s="35"/>
      <c r="RZA52" s="35"/>
      <c r="RZB52" s="35"/>
      <c r="RZC52" s="35"/>
      <c r="RZD52" s="35"/>
      <c r="RZE52" s="35"/>
      <c r="RZF52" s="35"/>
      <c r="RZG52" s="35"/>
      <c r="RZH52" s="35"/>
      <c r="RZI52" s="35"/>
      <c r="RZJ52" s="35"/>
      <c r="RZK52" s="35"/>
      <c r="RZL52" s="35"/>
      <c r="RZM52" s="35"/>
      <c r="RZN52" s="35"/>
      <c r="RZO52" s="35"/>
      <c r="RZP52" s="35"/>
      <c r="RZQ52" s="35"/>
      <c r="RZR52" s="35"/>
      <c r="RZS52" s="35"/>
      <c r="RZT52" s="35"/>
      <c r="RZU52" s="35"/>
      <c r="RZV52" s="35"/>
      <c r="RZW52" s="35"/>
      <c r="RZX52" s="35"/>
      <c r="RZY52" s="35"/>
      <c r="RZZ52" s="35"/>
      <c r="SAA52" s="35"/>
      <c r="SAB52" s="35"/>
      <c r="SAC52" s="35"/>
      <c r="SAD52" s="35"/>
      <c r="SAE52" s="35"/>
      <c r="SAF52" s="35"/>
      <c r="SAG52" s="35"/>
      <c r="SAH52" s="35"/>
      <c r="SAI52" s="35"/>
      <c r="SAJ52" s="35"/>
      <c r="SAK52" s="35"/>
      <c r="SAL52" s="35"/>
      <c r="SAM52" s="35"/>
      <c r="SAN52" s="35"/>
      <c r="SAO52" s="35"/>
      <c r="SAP52" s="35"/>
      <c r="SAQ52" s="35"/>
      <c r="SAR52" s="35"/>
      <c r="SAS52" s="35"/>
      <c r="SAT52" s="35"/>
      <c r="SAU52" s="35"/>
      <c r="SAV52" s="35"/>
      <c r="SAW52" s="35"/>
      <c r="SAX52" s="35"/>
      <c r="SAY52" s="35"/>
      <c r="SAZ52" s="35"/>
      <c r="SBA52" s="35"/>
      <c r="SBB52" s="35"/>
      <c r="SBC52" s="35"/>
      <c r="SBD52" s="35"/>
      <c r="SBE52" s="35"/>
      <c r="SBF52" s="35"/>
      <c r="SBG52" s="35"/>
      <c r="SBH52" s="35"/>
      <c r="SBI52" s="35"/>
      <c r="SBJ52" s="35"/>
      <c r="SBK52" s="35"/>
      <c r="SBL52" s="35"/>
      <c r="SBM52" s="35"/>
      <c r="SBN52" s="35"/>
      <c r="SBO52" s="35"/>
      <c r="SBP52" s="35"/>
      <c r="SBQ52" s="35"/>
      <c r="SBR52" s="35"/>
      <c r="SBS52" s="35"/>
      <c r="SBT52" s="35"/>
      <c r="SBU52" s="35"/>
      <c r="SBV52" s="35"/>
      <c r="SBW52" s="35"/>
      <c r="SBX52" s="35"/>
      <c r="SBY52" s="35"/>
      <c r="SBZ52" s="35"/>
      <c r="SCA52" s="35"/>
      <c r="SCB52" s="35"/>
      <c r="SCC52" s="35"/>
      <c r="SCD52" s="35"/>
      <c r="SCE52" s="35"/>
      <c r="SCF52" s="35"/>
      <c r="SCG52" s="35"/>
      <c r="SCH52" s="35"/>
      <c r="SCI52" s="35"/>
      <c r="SCJ52" s="35"/>
      <c r="SCK52" s="35"/>
      <c r="SCL52" s="35"/>
      <c r="SCM52" s="35"/>
      <c r="SCN52" s="35"/>
      <c r="SCO52" s="35"/>
      <c r="SCP52" s="35"/>
      <c r="SCQ52" s="35"/>
      <c r="SCR52" s="35"/>
      <c r="SCS52" s="35"/>
      <c r="SCT52" s="35"/>
      <c r="SCU52" s="35"/>
      <c r="SCV52" s="35"/>
      <c r="SCW52" s="35"/>
      <c r="SCX52" s="35"/>
      <c r="SCY52" s="35"/>
      <c r="SCZ52" s="35"/>
      <c r="SDA52" s="35"/>
      <c r="SDB52" s="35"/>
      <c r="SDC52" s="35"/>
      <c r="SDD52" s="35"/>
      <c r="SDE52" s="35"/>
      <c r="SDF52" s="35"/>
      <c r="SDG52" s="35"/>
      <c r="SDH52" s="35"/>
      <c r="SDI52" s="35"/>
      <c r="SDJ52" s="35"/>
      <c r="SDK52" s="35"/>
      <c r="SDL52" s="35"/>
      <c r="SDM52" s="35"/>
      <c r="SDN52" s="35"/>
      <c r="SDO52" s="35"/>
      <c r="SDP52" s="35"/>
      <c r="SDQ52" s="35"/>
      <c r="SDR52" s="35"/>
      <c r="SDS52" s="35"/>
      <c r="SDT52" s="35"/>
      <c r="SDU52" s="35"/>
      <c r="SDV52" s="35"/>
      <c r="SDW52" s="35"/>
      <c r="SDX52" s="35"/>
      <c r="SDY52" s="35"/>
      <c r="SDZ52" s="35"/>
      <c r="SEA52" s="35"/>
      <c r="SEB52" s="35"/>
      <c r="SEC52" s="35"/>
      <c r="SED52" s="35"/>
      <c r="SEE52" s="35"/>
      <c r="SEF52" s="35"/>
      <c r="SEG52" s="35"/>
      <c r="SEH52" s="35"/>
      <c r="SEI52" s="35"/>
      <c r="SEJ52" s="35"/>
      <c r="SEK52" s="35"/>
      <c r="SEL52" s="35"/>
      <c r="SEM52" s="35"/>
      <c r="SEN52" s="35"/>
      <c r="SEO52" s="35"/>
      <c r="SEP52" s="35"/>
      <c r="SEQ52" s="35"/>
      <c r="SER52" s="35"/>
      <c r="SES52" s="35"/>
      <c r="SET52" s="35"/>
      <c r="SEU52" s="35"/>
      <c r="SEV52" s="35"/>
      <c r="SEW52" s="35"/>
      <c r="SEX52" s="35"/>
      <c r="SEY52" s="35"/>
      <c r="SEZ52" s="35"/>
      <c r="SFA52" s="35"/>
      <c r="SFB52" s="35"/>
      <c r="SFC52" s="35"/>
      <c r="SFD52" s="35"/>
      <c r="SFE52" s="35"/>
      <c r="SFF52" s="35"/>
      <c r="SFG52" s="35"/>
      <c r="SFH52" s="35"/>
      <c r="SFI52" s="35"/>
      <c r="SFJ52" s="35"/>
      <c r="SFK52" s="35"/>
      <c r="SFL52" s="35"/>
      <c r="SFM52" s="35"/>
      <c r="SFN52" s="35"/>
      <c r="SFO52" s="35"/>
      <c r="SFP52" s="35"/>
      <c r="SFQ52" s="35"/>
      <c r="SFR52" s="35"/>
      <c r="SFS52" s="35"/>
      <c r="SFT52" s="35"/>
      <c r="SFU52" s="35"/>
      <c r="SFV52" s="35"/>
      <c r="SFW52" s="35"/>
      <c r="SFX52" s="35"/>
      <c r="SFY52" s="35"/>
      <c r="SFZ52" s="35"/>
      <c r="SGA52" s="35"/>
      <c r="SGB52" s="35"/>
      <c r="SGC52" s="35"/>
      <c r="SGD52" s="35"/>
      <c r="SGE52" s="35"/>
      <c r="SGF52" s="35"/>
      <c r="SGG52" s="35"/>
      <c r="SGH52" s="35"/>
      <c r="SGI52" s="35"/>
      <c r="SGJ52" s="35"/>
      <c r="SGK52" s="35"/>
      <c r="SGL52" s="35"/>
      <c r="SGM52" s="35"/>
      <c r="SGN52" s="35"/>
      <c r="SGO52" s="35"/>
      <c r="SGP52" s="35"/>
      <c r="SGQ52" s="35"/>
      <c r="SGR52" s="35"/>
      <c r="SGS52" s="35"/>
      <c r="SGT52" s="35"/>
      <c r="SGU52" s="35"/>
      <c r="SGV52" s="35"/>
      <c r="SGW52" s="35"/>
      <c r="SGX52" s="35"/>
      <c r="SGY52" s="35"/>
      <c r="SGZ52" s="35"/>
      <c r="SHA52" s="35"/>
      <c r="SHB52" s="35"/>
      <c r="SHC52" s="35"/>
      <c r="SHD52" s="35"/>
      <c r="SHE52" s="35"/>
      <c r="SHF52" s="35"/>
      <c r="SHG52" s="35"/>
      <c r="SHH52" s="35"/>
      <c r="SHI52" s="35"/>
      <c r="SHJ52" s="35"/>
      <c r="SHK52" s="35"/>
      <c r="SHL52" s="35"/>
      <c r="SHM52" s="35"/>
      <c r="SHN52" s="35"/>
      <c r="SHO52" s="35"/>
      <c r="SHP52" s="35"/>
      <c r="SHQ52" s="35"/>
      <c r="SHR52" s="35"/>
      <c r="SHS52" s="35"/>
      <c r="SHT52" s="35"/>
      <c r="SHU52" s="35"/>
      <c r="SHV52" s="35"/>
      <c r="SHW52" s="35"/>
      <c r="SHX52" s="35"/>
      <c r="SHY52" s="35"/>
      <c r="SHZ52" s="35"/>
      <c r="SIA52" s="35"/>
      <c r="SIB52" s="35"/>
      <c r="SIC52" s="35"/>
      <c r="SID52" s="35"/>
      <c r="SIE52" s="35"/>
      <c r="SIF52" s="35"/>
      <c r="SIG52" s="35"/>
      <c r="SIH52" s="35"/>
      <c r="SII52" s="35"/>
      <c r="SIJ52" s="35"/>
      <c r="SIK52" s="35"/>
      <c r="SIL52" s="35"/>
      <c r="SIM52" s="35"/>
      <c r="SIN52" s="35"/>
      <c r="SIO52" s="35"/>
      <c r="SIP52" s="35"/>
      <c r="SIQ52" s="35"/>
      <c r="SIR52" s="35"/>
      <c r="SIS52" s="35"/>
      <c r="SIT52" s="35"/>
      <c r="SIU52" s="35"/>
      <c r="SIV52" s="35"/>
      <c r="SIW52" s="35"/>
      <c r="SIX52" s="35"/>
      <c r="SIY52" s="35"/>
      <c r="SIZ52" s="35"/>
      <c r="SJA52" s="35"/>
      <c r="SJB52" s="35"/>
      <c r="SJC52" s="35"/>
      <c r="SJD52" s="35"/>
      <c r="SJE52" s="35"/>
      <c r="SJF52" s="35"/>
      <c r="SJG52" s="35"/>
      <c r="SJH52" s="35"/>
      <c r="SJI52" s="35"/>
      <c r="SJJ52" s="35"/>
      <c r="SJK52" s="35"/>
      <c r="SJL52" s="35"/>
      <c r="SJM52" s="35"/>
      <c r="SJN52" s="35"/>
      <c r="SJO52" s="35"/>
      <c r="SJP52" s="35"/>
      <c r="SJQ52" s="35"/>
      <c r="SJR52" s="35"/>
      <c r="SJS52" s="35"/>
      <c r="SJT52" s="35"/>
      <c r="SJU52" s="35"/>
      <c r="SJV52" s="35"/>
      <c r="SJW52" s="35"/>
      <c r="SJX52" s="35"/>
      <c r="SJY52" s="35"/>
      <c r="SJZ52" s="35"/>
      <c r="SKA52" s="35"/>
      <c r="SKB52" s="35"/>
      <c r="SKC52" s="35"/>
      <c r="SKD52" s="35"/>
      <c r="SKE52" s="35"/>
      <c r="SKF52" s="35"/>
      <c r="SKG52" s="35"/>
      <c r="SKH52" s="35"/>
      <c r="SKI52" s="35"/>
      <c r="SKJ52" s="35"/>
      <c r="SKK52" s="35"/>
      <c r="SKL52" s="35"/>
      <c r="SKM52" s="35"/>
      <c r="SKN52" s="35"/>
      <c r="SKO52" s="35"/>
      <c r="SKP52" s="35"/>
      <c r="SKQ52" s="35"/>
      <c r="SKR52" s="35"/>
      <c r="SKS52" s="35"/>
      <c r="SKT52" s="35"/>
      <c r="SKU52" s="35"/>
      <c r="SKV52" s="35"/>
      <c r="SKW52" s="35"/>
      <c r="SKX52" s="35"/>
      <c r="SKY52" s="35"/>
      <c r="SKZ52" s="35"/>
      <c r="SLA52" s="35"/>
      <c r="SLB52" s="35"/>
      <c r="SLC52" s="35"/>
      <c r="SLD52" s="35"/>
      <c r="SLE52" s="35"/>
      <c r="SLF52" s="35"/>
      <c r="SLG52" s="35"/>
      <c r="SLH52" s="35"/>
      <c r="SLI52" s="35"/>
      <c r="SLJ52" s="35"/>
      <c r="SLK52" s="35"/>
      <c r="SLL52" s="35"/>
      <c r="SLM52" s="35"/>
      <c r="SLN52" s="35"/>
      <c r="SLO52" s="35"/>
      <c r="SLP52" s="35"/>
      <c r="SLQ52" s="35"/>
      <c r="SLR52" s="35"/>
      <c r="SLS52" s="35"/>
      <c r="SLT52" s="35"/>
      <c r="SLU52" s="35"/>
      <c r="SLV52" s="35"/>
      <c r="SLW52" s="35"/>
      <c r="SLX52" s="35"/>
      <c r="SLY52" s="35"/>
      <c r="SLZ52" s="35"/>
      <c r="SMA52" s="35"/>
      <c r="SMB52" s="35"/>
      <c r="SMC52" s="35"/>
      <c r="SMD52" s="35"/>
      <c r="SME52" s="35"/>
      <c r="SMF52" s="35"/>
      <c r="SMG52" s="35"/>
      <c r="SMH52" s="35"/>
      <c r="SMI52" s="35"/>
      <c r="SMJ52" s="35"/>
      <c r="SMK52" s="35"/>
      <c r="SML52" s="35"/>
      <c r="SMM52" s="35"/>
      <c r="SMN52" s="35"/>
      <c r="SMO52" s="35"/>
      <c r="SMP52" s="35"/>
      <c r="SMQ52" s="35"/>
      <c r="SMR52" s="35"/>
      <c r="SMS52" s="35"/>
      <c r="SMT52" s="35"/>
      <c r="SMU52" s="35"/>
      <c r="SMV52" s="35"/>
      <c r="SMW52" s="35"/>
      <c r="SMX52" s="35"/>
      <c r="SMY52" s="35"/>
      <c r="SMZ52" s="35"/>
      <c r="SNA52" s="35"/>
      <c r="SNB52" s="35"/>
      <c r="SNC52" s="35"/>
      <c r="SND52" s="35"/>
      <c r="SNE52" s="35"/>
      <c r="SNF52" s="35"/>
      <c r="SNG52" s="35"/>
      <c r="SNH52" s="35"/>
      <c r="SNI52" s="35"/>
      <c r="SNJ52" s="35"/>
      <c r="SNK52" s="35"/>
      <c r="SNL52" s="35"/>
      <c r="SNM52" s="35"/>
      <c r="SNN52" s="35"/>
      <c r="SNO52" s="35"/>
      <c r="SNP52" s="35"/>
      <c r="SNQ52" s="35"/>
      <c r="SNR52" s="35"/>
      <c r="SNS52" s="35"/>
      <c r="SNT52" s="35"/>
      <c r="SNU52" s="35"/>
      <c r="SNV52" s="35"/>
      <c r="SNW52" s="35"/>
      <c r="SNX52" s="35"/>
      <c r="SNY52" s="35"/>
      <c r="SNZ52" s="35"/>
      <c r="SOA52" s="35"/>
      <c r="SOB52" s="35"/>
      <c r="SOC52" s="35"/>
      <c r="SOD52" s="35"/>
      <c r="SOE52" s="35"/>
      <c r="SOF52" s="35"/>
      <c r="SOG52" s="35"/>
      <c r="SOH52" s="35"/>
      <c r="SOI52" s="35"/>
      <c r="SOJ52" s="35"/>
      <c r="SOK52" s="35"/>
      <c r="SOL52" s="35"/>
      <c r="SOM52" s="35"/>
      <c r="SON52" s="35"/>
      <c r="SOO52" s="35"/>
      <c r="SOP52" s="35"/>
      <c r="SOQ52" s="35"/>
      <c r="SOR52" s="35"/>
      <c r="SOS52" s="35"/>
      <c r="SOT52" s="35"/>
      <c r="SOU52" s="35"/>
      <c r="SOV52" s="35"/>
      <c r="SOW52" s="35"/>
      <c r="SOX52" s="35"/>
      <c r="SOY52" s="35"/>
      <c r="SOZ52" s="35"/>
      <c r="SPA52" s="35"/>
      <c r="SPB52" s="35"/>
      <c r="SPC52" s="35"/>
      <c r="SPD52" s="35"/>
      <c r="SPE52" s="35"/>
      <c r="SPF52" s="35"/>
      <c r="SPG52" s="35"/>
      <c r="SPH52" s="35"/>
      <c r="SPI52" s="35"/>
      <c r="SPJ52" s="35"/>
      <c r="SPK52" s="35"/>
      <c r="SPL52" s="35"/>
      <c r="SPM52" s="35"/>
      <c r="SPN52" s="35"/>
      <c r="SPO52" s="35"/>
      <c r="SPP52" s="35"/>
      <c r="SPQ52" s="35"/>
      <c r="SPR52" s="35"/>
      <c r="SPS52" s="35"/>
      <c r="SPT52" s="35"/>
      <c r="SPU52" s="35"/>
      <c r="SPV52" s="35"/>
      <c r="SPW52" s="35"/>
      <c r="SPX52" s="35"/>
      <c r="SPY52" s="35"/>
      <c r="SPZ52" s="35"/>
      <c r="SQA52" s="35"/>
      <c r="SQB52" s="35"/>
      <c r="SQC52" s="35"/>
      <c r="SQD52" s="35"/>
      <c r="SQE52" s="35"/>
      <c r="SQF52" s="35"/>
      <c r="SQG52" s="35"/>
      <c r="SQH52" s="35"/>
      <c r="SQI52" s="35"/>
      <c r="SQJ52" s="35"/>
      <c r="SQK52" s="35"/>
      <c r="SQL52" s="35"/>
      <c r="SQM52" s="35"/>
      <c r="SQN52" s="35"/>
      <c r="SQO52" s="35"/>
      <c r="SQP52" s="35"/>
      <c r="SQQ52" s="35"/>
      <c r="SQR52" s="35"/>
      <c r="SQS52" s="35"/>
      <c r="SQT52" s="35"/>
      <c r="SQU52" s="35"/>
      <c r="SQV52" s="35"/>
      <c r="SQW52" s="35"/>
      <c r="SQX52" s="35"/>
      <c r="SQY52" s="35"/>
      <c r="SQZ52" s="35"/>
      <c r="SRA52" s="35"/>
      <c r="SRB52" s="35"/>
      <c r="SRC52" s="35"/>
      <c r="SRD52" s="35"/>
      <c r="SRE52" s="35"/>
      <c r="SRF52" s="35"/>
      <c r="SRG52" s="35"/>
      <c r="SRH52" s="35"/>
      <c r="SRI52" s="35"/>
      <c r="SRJ52" s="35"/>
      <c r="SRK52" s="35"/>
      <c r="SRL52" s="35"/>
      <c r="SRM52" s="35"/>
      <c r="SRN52" s="35"/>
      <c r="SRO52" s="35"/>
      <c r="SRP52" s="35"/>
      <c r="SRQ52" s="35"/>
      <c r="SRR52" s="35"/>
      <c r="SRS52" s="35"/>
      <c r="SRT52" s="35"/>
      <c r="SRU52" s="35"/>
      <c r="SRV52" s="35"/>
      <c r="SRW52" s="35"/>
      <c r="SRX52" s="35"/>
      <c r="SRY52" s="35"/>
      <c r="SRZ52" s="35"/>
      <c r="SSA52" s="35"/>
      <c r="SSB52" s="35"/>
      <c r="SSC52" s="35"/>
      <c r="SSD52" s="35"/>
      <c r="SSE52" s="35"/>
      <c r="SSF52" s="35"/>
      <c r="SSG52" s="35"/>
      <c r="SSH52" s="35"/>
      <c r="SSI52" s="35"/>
      <c r="SSJ52" s="35"/>
      <c r="SSK52" s="35"/>
      <c r="SSL52" s="35"/>
      <c r="SSM52" s="35"/>
      <c r="SSN52" s="35"/>
      <c r="SSO52" s="35"/>
      <c r="SSP52" s="35"/>
      <c r="SSQ52" s="35"/>
      <c r="SSR52" s="35"/>
      <c r="SSS52" s="35"/>
      <c r="SST52" s="35"/>
      <c r="SSU52" s="35"/>
      <c r="SSV52" s="35"/>
      <c r="SSW52" s="35"/>
      <c r="SSX52" s="35"/>
      <c r="SSY52" s="35"/>
      <c r="SSZ52" s="35"/>
      <c r="STA52" s="35"/>
      <c r="STB52" s="35"/>
      <c r="STC52" s="35"/>
      <c r="STD52" s="35"/>
      <c r="STE52" s="35"/>
      <c r="STF52" s="35"/>
      <c r="STG52" s="35"/>
      <c r="STH52" s="35"/>
      <c r="STI52" s="35"/>
      <c r="STJ52" s="35"/>
      <c r="STK52" s="35"/>
      <c r="STL52" s="35"/>
      <c r="STM52" s="35"/>
      <c r="STN52" s="35"/>
      <c r="STO52" s="35"/>
      <c r="STP52" s="35"/>
      <c r="STQ52" s="35"/>
      <c r="STR52" s="35"/>
      <c r="STS52" s="35"/>
      <c r="STT52" s="35"/>
      <c r="STU52" s="35"/>
      <c r="STV52" s="35"/>
      <c r="STW52" s="35"/>
      <c r="STX52" s="35"/>
      <c r="STY52" s="35"/>
      <c r="STZ52" s="35"/>
      <c r="SUA52" s="35"/>
      <c r="SUB52" s="35"/>
      <c r="SUC52" s="35"/>
      <c r="SUD52" s="35"/>
      <c r="SUE52" s="35"/>
      <c r="SUF52" s="35"/>
      <c r="SUG52" s="35"/>
      <c r="SUH52" s="35"/>
      <c r="SUI52" s="35"/>
      <c r="SUJ52" s="35"/>
      <c r="SUK52" s="35"/>
      <c r="SUL52" s="35"/>
      <c r="SUM52" s="35"/>
      <c r="SUN52" s="35"/>
      <c r="SUO52" s="35"/>
      <c r="SUP52" s="35"/>
      <c r="SUQ52" s="35"/>
      <c r="SUR52" s="35"/>
      <c r="SUS52" s="35"/>
      <c r="SUT52" s="35"/>
      <c r="SUU52" s="35"/>
      <c r="SUV52" s="35"/>
      <c r="SUW52" s="35"/>
      <c r="SUX52" s="35"/>
      <c r="SUY52" s="35"/>
      <c r="SUZ52" s="35"/>
      <c r="SVA52" s="35"/>
      <c r="SVB52" s="35"/>
      <c r="SVC52" s="35"/>
      <c r="SVD52" s="35"/>
      <c r="SVE52" s="35"/>
      <c r="SVF52" s="35"/>
      <c r="SVG52" s="35"/>
      <c r="SVH52" s="35"/>
      <c r="SVI52" s="35"/>
      <c r="SVJ52" s="35"/>
      <c r="SVK52" s="35"/>
      <c r="SVL52" s="35"/>
      <c r="SVM52" s="35"/>
      <c r="SVN52" s="35"/>
      <c r="SVO52" s="35"/>
      <c r="SVP52" s="35"/>
      <c r="SVQ52" s="35"/>
      <c r="SVR52" s="35"/>
      <c r="SVS52" s="35"/>
      <c r="SVT52" s="35"/>
      <c r="SVU52" s="35"/>
      <c r="SVV52" s="35"/>
      <c r="SVW52" s="35"/>
      <c r="SVX52" s="35"/>
      <c r="SVY52" s="35"/>
      <c r="SVZ52" s="35"/>
      <c r="SWA52" s="35"/>
      <c r="SWB52" s="35"/>
      <c r="SWC52" s="35"/>
      <c r="SWD52" s="35"/>
      <c r="SWE52" s="35"/>
      <c r="SWF52" s="35"/>
      <c r="SWG52" s="35"/>
      <c r="SWH52" s="35"/>
      <c r="SWI52" s="35"/>
      <c r="SWJ52" s="35"/>
      <c r="SWK52" s="35"/>
      <c r="SWL52" s="35"/>
      <c r="SWM52" s="35"/>
      <c r="SWN52" s="35"/>
      <c r="SWO52" s="35"/>
      <c r="SWP52" s="35"/>
      <c r="SWQ52" s="35"/>
      <c r="SWR52" s="35"/>
      <c r="SWS52" s="35"/>
      <c r="SWT52" s="35"/>
      <c r="SWU52" s="35"/>
      <c r="SWV52" s="35"/>
      <c r="SWW52" s="35"/>
      <c r="SWX52" s="35"/>
      <c r="SWY52" s="35"/>
      <c r="SWZ52" s="35"/>
      <c r="SXA52" s="35"/>
      <c r="SXB52" s="35"/>
      <c r="SXC52" s="35"/>
      <c r="SXD52" s="35"/>
      <c r="SXE52" s="35"/>
      <c r="SXF52" s="35"/>
      <c r="SXG52" s="35"/>
      <c r="SXH52" s="35"/>
      <c r="SXI52" s="35"/>
      <c r="SXJ52" s="35"/>
      <c r="SXK52" s="35"/>
      <c r="SXL52" s="35"/>
      <c r="SXM52" s="35"/>
      <c r="SXN52" s="35"/>
      <c r="SXO52" s="35"/>
      <c r="SXP52" s="35"/>
      <c r="SXQ52" s="35"/>
      <c r="SXR52" s="35"/>
      <c r="SXS52" s="35"/>
      <c r="SXT52" s="35"/>
      <c r="SXU52" s="35"/>
      <c r="SXV52" s="35"/>
      <c r="SXW52" s="35"/>
      <c r="SXX52" s="35"/>
      <c r="SXY52" s="35"/>
      <c r="SXZ52" s="35"/>
      <c r="SYA52" s="35"/>
      <c r="SYB52" s="35"/>
      <c r="SYC52" s="35"/>
      <c r="SYD52" s="35"/>
      <c r="SYE52" s="35"/>
      <c r="SYF52" s="35"/>
      <c r="SYG52" s="35"/>
      <c r="SYH52" s="35"/>
      <c r="SYI52" s="35"/>
      <c r="SYJ52" s="35"/>
      <c r="SYK52" s="35"/>
      <c r="SYL52" s="35"/>
      <c r="SYM52" s="35"/>
      <c r="SYN52" s="35"/>
      <c r="SYO52" s="35"/>
      <c r="SYP52" s="35"/>
      <c r="SYQ52" s="35"/>
      <c r="SYR52" s="35"/>
      <c r="SYS52" s="35"/>
      <c r="SYT52" s="35"/>
      <c r="SYU52" s="35"/>
      <c r="SYV52" s="35"/>
      <c r="SYW52" s="35"/>
      <c r="SYX52" s="35"/>
      <c r="SYY52" s="35"/>
      <c r="SYZ52" s="35"/>
      <c r="SZA52" s="35"/>
      <c r="SZB52" s="35"/>
      <c r="SZC52" s="35"/>
      <c r="SZD52" s="35"/>
      <c r="SZE52" s="35"/>
      <c r="SZF52" s="35"/>
      <c r="SZG52" s="35"/>
      <c r="SZH52" s="35"/>
      <c r="SZI52" s="35"/>
      <c r="SZJ52" s="35"/>
      <c r="SZK52" s="35"/>
      <c r="SZL52" s="35"/>
      <c r="SZM52" s="35"/>
      <c r="SZN52" s="35"/>
      <c r="SZO52" s="35"/>
      <c r="SZP52" s="35"/>
      <c r="SZQ52" s="35"/>
      <c r="SZR52" s="35"/>
      <c r="SZS52" s="35"/>
      <c r="SZT52" s="35"/>
      <c r="SZU52" s="35"/>
      <c r="SZV52" s="35"/>
      <c r="SZW52" s="35"/>
      <c r="SZX52" s="35"/>
      <c r="SZY52" s="35"/>
      <c r="SZZ52" s="35"/>
      <c r="TAA52" s="35"/>
      <c r="TAB52" s="35"/>
      <c r="TAC52" s="35"/>
      <c r="TAD52" s="35"/>
      <c r="TAE52" s="35"/>
      <c r="TAF52" s="35"/>
      <c r="TAG52" s="35"/>
      <c r="TAH52" s="35"/>
      <c r="TAI52" s="35"/>
      <c r="TAJ52" s="35"/>
      <c r="TAK52" s="35"/>
      <c r="TAL52" s="35"/>
      <c r="TAM52" s="35"/>
      <c r="TAN52" s="35"/>
      <c r="TAO52" s="35"/>
      <c r="TAP52" s="35"/>
      <c r="TAQ52" s="35"/>
      <c r="TAR52" s="35"/>
      <c r="TAS52" s="35"/>
      <c r="TAT52" s="35"/>
      <c r="TAU52" s="35"/>
      <c r="TAV52" s="35"/>
      <c r="TAW52" s="35"/>
      <c r="TAX52" s="35"/>
      <c r="TAY52" s="35"/>
      <c r="TAZ52" s="35"/>
      <c r="TBA52" s="35"/>
      <c r="TBB52" s="35"/>
      <c r="TBC52" s="35"/>
      <c r="TBD52" s="35"/>
      <c r="TBE52" s="35"/>
      <c r="TBF52" s="35"/>
      <c r="TBG52" s="35"/>
      <c r="TBH52" s="35"/>
      <c r="TBI52" s="35"/>
      <c r="TBJ52" s="35"/>
      <c r="TBK52" s="35"/>
      <c r="TBL52" s="35"/>
      <c r="TBM52" s="35"/>
      <c r="TBN52" s="35"/>
      <c r="TBO52" s="35"/>
      <c r="TBP52" s="35"/>
      <c r="TBQ52" s="35"/>
      <c r="TBR52" s="35"/>
      <c r="TBS52" s="35"/>
      <c r="TBT52" s="35"/>
      <c r="TBU52" s="35"/>
      <c r="TBV52" s="35"/>
      <c r="TBW52" s="35"/>
      <c r="TBX52" s="35"/>
      <c r="TBY52" s="35"/>
      <c r="TBZ52" s="35"/>
      <c r="TCA52" s="35"/>
      <c r="TCB52" s="35"/>
      <c r="TCC52" s="35"/>
      <c r="TCD52" s="35"/>
      <c r="TCE52" s="35"/>
      <c r="TCF52" s="35"/>
      <c r="TCG52" s="35"/>
      <c r="TCH52" s="35"/>
      <c r="TCI52" s="35"/>
      <c r="TCJ52" s="35"/>
      <c r="TCK52" s="35"/>
      <c r="TCL52" s="35"/>
      <c r="TCM52" s="35"/>
      <c r="TCN52" s="35"/>
      <c r="TCO52" s="35"/>
      <c r="TCP52" s="35"/>
      <c r="TCQ52" s="35"/>
      <c r="TCR52" s="35"/>
      <c r="TCS52" s="35"/>
      <c r="TCT52" s="35"/>
      <c r="TCU52" s="35"/>
      <c r="TCV52" s="35"/>
      <c r="TCW52" s="35"/>
      <c r="TCX52" s="35"/>
      <c r="TCY52" s="35"/>
      <c r="TCZ52" s="35"/>
      <c r="TDA52" s="35"/>
      <c r="TDB52" s="35"/>
      <c r="TDC52" s="35"/>
      <c r="TDD52" s="35"/>
      <c r="TDE52" s="35"/>
      <c r="TDF52" s="35"/>
      <c r="TDG52" s="35"/>
      <c r="TDH52" s="35"/>
      <c r="TDI52" s="35"/>
      <c r="TDJ52" s="35"/>
      <c r="TDK52" s="35"/>
      <c r="TDL52" s="35"/>
      <c r="TDM52" s="35"/>
      <c r="TDN52" s="35"/>
      <c r="TDO52" s="35"/>
      <c r="TDP52" s="35"/>
      <c r="TDQ52" s="35"/>
      <c r="TDR52" s="35"/>
      <c r="TDS52" s="35"/>
      <c r="TDT52" s="35"/>
      <c r="TDU52" s="35"/>
      <c r="TDV52" s="35"/>
      <c r="TDW52" s="35"/>
      <c r="TDX52" s="35"/>
      <c r="TDY52" s="35"/>
      <c r="TDZ52" s="35"/>
      <c r="TEA52" s="35"/>
      <c r="TEB52" s="35"/>
      <c r="TEC52" s="35"/>
      <c r="TED52" s="35"/>
      <c r="TEE52" s="35"/>
      <c r="TEF52" s="35"/>
      <c r="TEG52" s="35"/>
      <c r="TEH52" s="35"/>
      <c r="TEI52" s="35"/>
      <c r="TEJ52" s="35"/>
      <c r="TEK52" s="35"/>
      <c r="TEL52" s="35"/>
      <c r="TEM52" s="35"/>
      <c r="TEN52" s="35"/>
      <c r="TEO52" s="35"/>
      <c r="TEP52" s="35"/>
      <c r="TEQ52" s="35"/>
      <c r="TER52" s="35"/>
      <c r="TES52" s="35"/>
      <c r="TET52" s="35"/>
      <c r="TEU52" s="35"/>
      <c r="TEV52" s="35"/>
      <c r="TEW52" s="35"/>
      <c r="TEX52" s="35"/>
      <c r="TEY52" s="35"/>
      <c r="TEZ52" s="35"/>
      <c r="TFA52" s="35"/>
      <c r="TFB52" s="35"/>
      <c r="TFC52" s="35"/>
      <c r="TFD52" s="35"/>
      <c r="TFE52" s="35"/>
      <c r="TFF52" s="35"/>
      <c r="TFG52" s="35"/>
      <c r="TFH52" s="35"/>
      <c r="TFI52" s="35"/>
      <c r="TFJ52" s="35"/>
      <c r="TFK52" s="35"/>
      <c r="TFL52" s="35"/>
      <c r="TFM52" s="35"/>
      <c r="TFN52" s="35"/>
      <c r="TFO52" s="35"/>
      <c r="TFP52" s="35"/>
      <c r="TFQ52" s="35"/>
      <c r="TFR52" s="35"/>
      <c r="TFS52" s="35"/>
      <c r="TFT52" s="35"/>
      <c r="TFU52" s="35"/>
      <c r="TFV52" s="35"/>
      <c r="TFW52" s="35"/>
      <c r="TFX52" s="35"/>
      <c r="TFY52" s="35"/>
      <c r="TFZ52" s="35"/>
      <c r="TGA52" s="35"/>
      <c r="TGB52" s="35"/>
      <c r="TGC52" s="35"/>
      <c r="TGD52" s="35"/>
      <c r="TGE52" s="35"/>
      <c r="TGF52" s="35"/>
      <c r="TGG52" s="35"/>
      <c r="TGH52" s="35"/>
      <c r="TGI52" s="35"/>
      <c r="TGJ52" s="35"/>
      <c r="TGK52" s="35"/>
      <c r="TGL52" s="35"/>
      <c r="TGM52" s="35"/>
      <c r="TGN52" s="35"/>
      <c r="TGO52" s="35"/>
      <c r="TGP52" s="35"/>
      <c r="TGQ52" s="35"/>
      <c r="TGR52" s="35"/>
      <c r="TGS52" s="35"/>
      <c r="TGT52" s="35"/>
      <c r="TGU52" s="35"/>
      <c r="TGV52" s="35"/>
      <c r="TGW52" s="35"/>
      <c r="TGX52" s="35"/>
      <c r="TGY52" s="35"/>
      <c r="TGZ52" s="35"/>
      <c r="THA52" s="35"/>
      <c r="THB52" s="35"/>
      <c r="THC52" s="35"/>
      <c r="THD52" s="35"/>
      <c r="THE52" s="35"/>
      <c r="THF52" s="35"/>
      <c r="THG52" s="35"/>
      <c r="THH52" s="35"/>
      <c r="THI52" s="35"/>
      <c r="THJ52" s="35"/>
      <c r="THK52" s="35"/>
      <c r="THL52" s="35"/>
      <c r="THM52" s="35"/>
      <c r="THN52" s="35"/>
      <c r="THO52" s="35"/>
      <c r="THP52" s="35"/>
      <c r="THQ52" s="35"/>
      <c r="THR52" s="35"/>
      <c r="THS52" s="35"/>
      <c r="THT52" s="35"/>
      <c r="THU52" s="35"/>
      <c r="THV52" s="35"/>
      <c r="THW52" s="35"/>
      <c r="THX52" s="35"/>
      <c r="THY52" s="35"/>
      <c r="THZ52" s="35"/>
      <c r="TIA52" s="35"/>
      <c r="TIB52" s="35"/>
      <c r="TIC52" s="35"/>
      <c r="TID52" s="35"/>
      <c r="TIE52" s="35"/>
      <c r="TIF52" s="35"/>
      <c r="TIG52" s="35"/>
      <c r="TIH52" s="35"/>
      <c r="TII52" s="35"/>
      <c r="TIJ52" s="35"/>
      <c r="TIK52" s="35"/>
      <c r="TIL52" s="35"/>
      <c r="TIM52" s="35"/>
      <c r="TIN52" s="35"/>
      <c r="TIO52" s="35"/>
      <c r="TIP52" s="35"/>
      <c r="TIQ52" s="35"/>
      <c r="TIR52" s="35"/>
      <c r="TIS52" s="35"/>
      <c r="TIT52" s="35"/>
      <c r="TIU52" s="35"/>
      <c r="TIV52" s="35"/>
      <c r="TIW52" s="35"/>
      <c r="TIX52" s="35"/>
      <c r="TIY52" s="35"/>
      <c r="TIZ52" s="35"/>
      <c r="TJA52" s="35"/>
      <c r="TJB52" s="35"/>
      <c r="TJC52" s="35"/>
      <c r="TJD52" s="35"/>
      <c r="TJE52" s="35"/>
      <c r="TJF52" s="35"/>
      <c r="TJG52" s="35"/>
      <c r="TJH52" s="35"/>
      <c r="TJI52" s="35"/>
      <c r="TJJ52" s="35"/>
      <c r="TJK52" s="35"/>
      <c r="TJL52" s="35"/>
      <c r="TJM52" s="35"/>
      <c r="TJN52" s="35"/>
      <c r="TJO52" s="35"/>
      <c r="TJP52" s="35"/>
      <c r="TJQ52" s="35"/>
      <c r="TJR52" s="35"/>
      <c r="TJS52" s="35"/>
      <c r="TJT52" s="35"/>
      <c r="TJU52" s="35"/>
      <c r="TJV52" s="35"/>
      <c r="TJW52" s="35"/>
      <c r="TJX52" s="35"/>
      <c r="TJY52" s="35"/>
      <c r="TJZ52" s="35"/>
      <c r="TKA52" s="35"/>
      <c r="TKB52" s="35"/>
      <c r="TKC52" s="35"/>
      <c r="TKD52" s="35"/>
      <c r="TKE52" s="35"/>
      <c r="TKF52" s="35"/>
      <c r="TKG52" s="35"/>
      <c r="TKH52" s="35"/>
      <c r="TKI52" s="35"/>
      <c r="TKJ52" s="35"/>
      <c r="TKK52" s="35"/>
      <c r="TKL52" s="35"/>
      <c r="TKM52" s="35"/>
      <c r="TKN52" s="35"/>
      <c r="TKO52" s="35"/>
      <c r="TKP52" s="35"/>
      <c r="TKQ52" s="35"/>
      <c r="TKR52" s="35"/>
      <c r="TKS52" s="35"/>
      <c r="TKT52" s="35"/>
      <c r="TKU52" s="35"/>
      <c r="TKV52" s="35"/>
      <c r="TKW52" s="35"/>
      <c r="TKX52" s="35"/>
      <c r="TKY52" s="35"/>
      <c r="TKZ52" s="35"/>
      <c r="TLA52" s="35"/>
      <c r="TLB52" s="35"/>
      <c r="TLC52" s="35"/>
      <c r="TLD52" s="35"/>
      <c r="TLE52" s="35"/>
      <c r="TLF52" s="35"/>
      <c r="TLG52" s="35"/>
      <c r="TLH52" s="35"/>
      <c r="TLI52" s="35"/>
      <c r="TLJ52" s="35"/>
      <c r="TLK52" s="35"/>
      <c r="TLL52" s="35"/>
      <c r="TLM52" s="35"/>
      <c r="TLN52" s="35"/>
      <c r="TLO52" s="35"/>
      <c r="TLP52" s="35"/>
      <c r="TLQ52" s="35"/>
      <c r="TLR52" s="35"/>
      <c r="TLS52" s="35"/>
      <c r="TLT52" s="35"/>
      <c r="TLU52" s="35"/>
      <c r="TLV52" s="35"/>
      <c r="TLW52" s="35"/>
      <c r="TLX52" s="35"/>
      <c r="TLY52" s="35"/>
      <c r="TLZ52" s="35"/>
      <c r="TMA52" s="35"/>
      <c r="TMB52" s="35"/>
      <c r="TMC52" s="35"/>
      <c r="TMD52" s="35"/>
      <c r="TME52" s="35"/>
      <c r="TMF52" s="35"/>
      <c r="TMG52" s="35"/>
      <c r="TMH52" s="35"/>
      <c r="TMI52" s="35"/>
      <c r="TMJ52" s="35"/>
      <c r="TMK52" s="35"/>
      <c r="TML52" s="35"/>
      <c r="TMM52" s="35"/>
      <c r="TMN52" s="35"/>
      <c r="TMO52" s="35"/>
      <c r="TMP52" s="35"/>
      <c r="TMQ52" s="35"/>
      <c r="TMR52" s="35"/>
      <c r="TMS52" s="35"/>
      <c r="TMT52" s="35"/>
      <c r="TMU52" s="35"/>
      <c r="TMV52" s="35"/>
      <c r="TMW52" s="35"/>
      <c r="TMX52" s="35"/>
      <c r="TMY52" s="35"/>
      <c r="TMZ52" s="35"/>
      <c r="TNA52" s="35"/>
      <c r="TNB52" s="35"/>
      <c r="TNC52" s="35"/>
      <c r="TND52" s="35"/>
      <c r="TNE52" s="35"/>
      <c r="TNF52" s="35"/>
      <c r="TNG52" s="35"/>
      <c r="TNH52" s="35"/>
      <c r="TNI52" s="35"/>
      <c r="TNJ52" s="35"/>
      <c r="TNK52" s="35"/>
      <c r="TNL52" s="35"/>
      <c r="TNM52" s="35"/>
      <c r="TNN52" s="35"/>
      <c r="TNO52" s="35"/>
      <c r="TNP52" s="35"/>
      <c r="TNQ52" s="35"/>
      <c r="TNR52" s="35"/>
      <c r="TNS52" s="35"/>
      <c r="TNT52" s="35"/>
      <c r="TNU52" s="35"/>
      <c r="TNV52" s="35"/>
      <c r="TNW52" s="35"/>
      <c r="TNX52" s="35"/>
      <c r="TNY52" s="35"/>
      <c r="TNZ52" s="35"/>
      <c r="TOA52" s="35"/>
      <c r="TOB52" s="35"/>
      <c r="TOC52" s="35"/>
      <c r="TOD52" s="35"/>
      <c r="TOE52" s="35"/>
      <c r="TOF52" s="35"/>
      <c r="TOG52" s="35"/>
      <c r="TOH52" s="35"/>
      <c r="TOI52" s="35"/>
      <c r="TOJ52" s="35"/>
      <c r="TOK52" s="35"/>
      <c r="TOL52" s="35"/>
      <c r="TOM52" s="35"/>
      <c r="TON52" s="35"/>
      <c r="TOO52" s="35"/>
      <c r="TOP52" s="35"/>
      <c r="TOQ52" s="35"/>
      <c r="TOR52" s="35"/>
      <c r="TOS52" s="35"/>
      <c r="TOT52" s="35"/>
      <c r="TOU52" s="35"/>
      <c r="TOV52" s="35"/>
      <c r="TOW52" s="35"/>
      <c r="TOX52" s="35"/>
      <c r="TOY52" s="35"/>
      <c r="TOZ52" s="35"/>
      <c r="TPA52" s="35"/>
      <c r="TPB52" s="35"/>
      <c r="TPC52" s="35"/>
      <c r="TPD52" s="35"/>
      <c r="TPE52" s="35"/>
      <c r="TPF52" s="35"/>
      <c r="TPG52" s="35"/>
      <c r="TPH52" s="35"/>
      <c r="TPI52" s="35"/>
      <c r="TPJ52" s="35"/>
      <c r="TPK52" s="35"/>
      <c r="TPL52" s="35"/>
      <c r="TPM52" s="35"/>
      <c r="TPN52" s="35"/>
      <c r="TPO52" s="35"/>
      <c r="TPP52" s="35"/>
      <c r="TPQ52" s="35"/>
      <c r="TPR52" s="35"/>
      <c r="TPS52" s="35"/>
      <c r="TPT52" s="35"/>
      <c r="TPU52" s="35"/>
      <c r="TPV52" s="35"/>
      <c r="TPW52" s="35"/>
      <c r="TPX52" s="35"/>
      <c r="TPY52" s="35"/>
      <c r="TPZ52" s="35"/>
      <c r="TQA52" s="35"/>
      <c r="TQB52" s="35"/>
      <c r="TQC52" s="35"/>
      <c r="TQD52" s="35"/>
      <c r="TQE52" s="35"/>
      <c r="TQF52" s="35"/>
      <c r="TQG52" s="35"/>
      <c r="TQH52" s="35"/>
      <c r="TQI52" s="35"/>
      <c r="TQJ52" s="35"/>
      <c r="TQK52" s="35"/>
      <c r="TQL52" s="35"/>
      <c r="TQM52" s="35"/>
      <c r="TQN52" s="35"/>
      <c r="TQO52" s="35"/>
      <c r="TQP52" s="35"/>
      <c r="TQQ52" s="35"/>
      <c r="TQR52" s="35"/>
      <c r="TQS52" s="35"/>
      <c r="TQT52" s="35"/>
      <c r="TQU52" s="35"/>
      <c r="TQV52" s="35"/>
      <c r="TQW52" s="35"/>
      <c r="TQX52" s="35"/>
      <c r="TQY52" s="35"/>
      <c r="TQZ52" s="35"/>
      <c r="TRA52" s="35"/>
      <c r="TRB52" s="35"/>
      <c r="TRC52" s="35"/>
      <c r="TRD52" s="35"/>
      <c r="TRE52" s="35"/>
      <c r="TRF52" s="35"/>
      <c r="TRG52" s="35"/>
      <c r="TRH52" s="35"/>
      <c r="TRI52" s="35"/>
      <c r="TRJ52" s="35"/>
      <c r="TRK52" s="35"/>
      <c r="TRL52" s="35"/>
      <c r="TRM52" s="35"/>
      <c r="TRN52" s="35"/>
      <c r="TRO52" s="35"/>
      <c r="TRP52" s="35"/>
      <c r="TRQ52" s="35"/>
      <c r="TRR52" s="35"/>
      <c r="TRS52" s="35"/>
      <c r="TRT52" s="35"/>
      <c r="TRU52" s="35"/>
      <c r="TRV52" s="35"/>
      <c r="TRW52" s="35"/>
      <c r="TRX52" s="35"/>
      <c r="TRY52" s="35"/>
      <c r="TRZ52" s="35"/>
      <c r="TSA52" s="35"/>
      <c r="TSB52" s="35"/>
      <c r="TSC52" s="35"/>
      <c r="TSD52" s="35"/>
      <c r="TSE52" s="35"/>
      <c r="TSF52" s="35"/>
      <c r="TSG52" s="35"/>
      <c r="TSH52" s="35"/>
      <c r="TSI52" s="35"/>
      <c r="TSJ52" s="35"/>
      <c r="TSK52" s="35"/>
      <c r="TSL52" s="35"/>
      <c r="TSM52" s="35"/>
      <c r="TSN52" s="35"/>
      <c r="TSO52" s="35"/>
      <c r="TSP52" s="35"/>
      <c r="TSQ52" s="35"/>
      <c r="TSR52" s="35"/>
      <c r="TSS52" s="35"/>
      <c r="TST52" s="35"/>
      <c r="TSU52" s="35"/>
      <c r="TSV52" s="35"/>
      <c r="TSW52" s="35"/>
      <c r="TSX52" s="35"/>
      <c r="TSY52" s="35"/>
      <c r="TSZ52" s="35"/>
      <c r="TTA52" s="35"/>
      <c r="TTB52" s="35"/>
      <c r="TTC52" s="35"/>
      <c r="TTD52" s="35"/>
      <c r="TTE52" s="35"/>
      <c r="TTF52" s="35"/>
      <c r="TTG52" s="35"/>
      <c r="TTH52" s="35"/>
      <c r="TTI52" s="35"/>
      <c r="TTJ52" s="35"/>
      <c r="TTK52" s="35"/>
      <c r="TTL52" s="35"/>
      <c r="TTM52" s="35"/>
      <c r="TTN52" s="35"/>
      <c r="TTO52" s="35"/>
      <c r="TTP52" s="35"/>
      <c r="TTQ52" s="35"/>
      <c r="TTR52" s="35"/>
      <c r="TTS52" s="35"/>
      <c r="TTT52" s="35"/>
      <c r="TTU52" s="35"/>
      <c r="TTV52" s="35"/>
      <c r="TTW52" s="35"/>
      <c r="TTX52" s="35"/>
      <c r="TTY52" s="35"/>
      <c r="TTZ52" s="35"/>
      <c r="TUA52" s="35"/>
      <c r="TUB52" s="35"/>
      <c r="TUC52" s="35"/>
      <c r="TUD52" s="35"/>
      <c r="TUE52" s="35"/>
      <c r="TUF52" s="35"/>
      <c r="TUG52" s="35"/>
      <c r="TUH52" s="35"/>
      <c r="TUI52" s="35"/>
      <c r="TUJ52" s="35"/>
      <c r="TUK52" s="35"/>
      <c r="TUL52" s="35"/>
      <c r="TUM52" s="35"/>
      <c r="TUN52" s="35"/>
      <c r="TUO52" s="35"/>
      <c r="TUP52" s="35"/>
      <c r="TUQ52" s="35"/>
      <c r="TUR52" s="35"/>
      <c r="TUS52" s="35"/>
      <c r="TUT52" s="35"/>
      <c r="TUU52" s="35"/>
      <c r="TUV52" s="35"/>
      <c r="TUW52" s="35"/>
      <c r="TUX52" s="35"/>
      <c r="TUY52" s="35"/>
      <c r="TUZ52" s="35"/>
      <c r="TVA52" s="35"/>
      <c r="TVB52" s="35"/>
      <c r="TVC52" s="35"/>
      <c r="TVD52" s="35"/>
      <c r="TVE52" s="35"/>
      <c r="TVF52" s="35"/>
      <c r="TVG52" s="35"/>
      <c r="TVH52" s="35"/>
      <c r="TVI52" s="35"/>
      <c r="TVJ52" s="35"/>
      <c r="TVK52" s="35"/>
      <c r="TVL52" s="35"/>
      <c r="TVM52" s="35"/>
      <c r="TVN52" s="35"/>
      <c r="TVO52" s="35"/>
      <c r="TVP52" s="35"/>
      <c r="TVQ52" s="35"/>
      <c r="TVR52" s="35"/>
      <c r="TVS52" s="35"/>
      <c r="TVT52" s="35"/>
      <c r="TVU52" s="35"/>
      <c r="TVV52" s="35"/>
      <c r="TVW52" s="35"/>
      <c r="TVX52" s="35"/>
      <c r="TVY52" s="35"/>
      <c r="TVZ52" s="35"/>
      <c r="TWA52" s="35"/>
      <c r="TWB52" s="35"/>
      <c r="TWC52" s="35"/>
      <c r="TWD52" s="35"/>
      <c r="TWE52" s="35"/>
      <c r="TWF52" s="35"/>
      <c r="TWG52" s="35"/>
      <c r="TWH52" s="35"/>
      <c r="TWI52" s="35"/>
      <c r="TWJ52" s="35"/>
      <c r="TWK52" s="35"/>
      <c r="TWL52" s="35"/>
      <c r="TWM52" s="35"/>
      <c r="TWN52" s="35"/>
      <c r="TWO52" s="35"/>
      <c r="TWP52" s="35"/>
      <c r="TWQ52" s="35"/>
      <c r="TWR52" s="35"/>
      <c r="TWS52" s="35"/>
      <c r="TWT52" s="35"/>
      <c r="TWU52" s="35"/>
      <c r="TWV52" s="35"/>
      <c r="TWW52" s="35"/>
      <c r="TWX52" s="35"/>
      <c r="TWY52" s="35"/>
      <c r="TWZ52" s="35"/>
      <c r="TXA52" s="35"/>
      <c r="TXB52" s="35"/>
      <c r="TXC52" s="35"/>
      <c r="TXD52" s="35"/>
      <c r="TXE52" s="35"/>
      <c r="TXF52" s="35"/>
      <c r="TXG52" s="35"/>
      <c r="TXH52" s="35"/>
      <c r="TXI52" s="35"/>
      <c r="TXJ52" s="35"/>
      <c r="TXK52" s="35"/>
      <c r="TXL52" s="35"/>
      <c r="TXM52" s="35"/>
      <c r="TXN52" s="35"/>
      <c r="TXO52" s="35"/>
      <c r="TXP52" s="35"/>
      <c r="TXQ52" s="35"/>
      <c r="TXR52" s="35"/>
      <c r="TXS52" s="35"/>
      <c r="TXT52" s="35"/>
      <c r="TXU52" s="35"/>
      <c r="TXV52" s="35"/>
      <c r="TXW52" s="35"/>
      <c r="TXX52" s="35"/>
      <c r="TXY52" s="35"/>
      <c r="TXZ52" s="35"/>
      <c r="TYA52" s="35"/>
      <c r="TYB52" s="35"/>
      <c r="TYC52" s="35"/>
      <c r="TYD52" s="35"/>
      <c r="TYE52" s="35"/>
      <c r="TYF52" s="35"/>
      <c r="TYG52" s="35"/>
      <c r="TYH52" s="35"/>
      <c r="TYI52" s="35"/>
      <c r="TYJ52" s="35"/>
      <c r="TYK52" s="35"/>
      <c r="TYL52" s="35"/>
      <c r="TYM52" s="35"/>
      <c r="TYN52" s="35"/>
      <c r="TYO52" s="35"/>
      <c r="TYP52" s="35"/>
      <c r="TYQ52" s="35"/>
      <c r="TYR52" s="35"/>
      <c r="TYS52" s="35"/>
      <c r="TYT52" s="35"/>
      <c r="TYU52" s="35"/>
      <c r="TYV52" s="35"/>
      <c r="TYW52" s="35"/>
      <c r="TYX52" s="35"/>
      <c r="TYY52" s="35"/>
      <c r="TYZ52" s="35"/>
      <c r="TZA52" s="35"/>
      <c r="TZB52" s="35"/>
      <c r="TZC52" s="35"/>
      <c r="TZD52" s="35"/>
      <c r="TZE52" s="35"/>
      <c r="TZF52" s="35"/>
      <c r="TZG52" s="35"/>
      <c r="TZH52" s="35"/>
      <c r="TZI52" s="35"/>
      <c r="TZJ52" s="35"/>
      <c r="TZK52" s="35"/>
      <c r="TZL52" s="35"/>
      <c r="TZM52" s="35"/>
      <c r="TZN52" s="35"/>
      <c r="TZO52" s="35"/>
      <c r="TZP52" s="35"/>
      <c r="TZQ52" s="35"/>
      <c r="TZR52" s="35"/>
      <c r="TZS52" s="35"/>
      <c r="TZT52" s="35"/>
      <c r="TZU52" s="35"/>
      <c r="TZV52" s="35"/>
      <c r="TZW52" s="35"/>
      <c r="TZX52" s="35"/>
      <c r="TZY52" s="35"/>
      <c r="TZZ52" s="35"/>
      <c r="UAA52" s="35"/>
      <c r="UAB52" s="35"/>
      <c r="UAC52" s="35"/>
      <c r="UAD52" s="35"/>
      <c r="UAE52" s="35"/>
      <c r="UAF52" s="35"/>
      <c r="UAG52" s="35"/>
      <c r="UAH52" s="35"/>
      <c r="UAI52" s="35"/>
      <c r="UAJ52" s="35"/>
      <c r="UAK52" s="35"/>
      <c r="UAL52" s="35"/>
      <c r="UAM52" s="35"/>
      <c r="UAN52" s="35"/>
      <c r="UAO52" s="35"/>
      <c r="UAP52" s="35"/>
      <c r="UAQ52" s="35"/>
      <c r="UAR52" s="35"/>
      <c r="UAS52" s="35"/>
      <c r="UAT52" s="35"/>
      <c r="UAU52" s="35"/>
      <c r="UAV52" s="35"/>
      <c r="UAW52" s="35"/>
      <c r="UAX52" s="35"/>
      <c r="UAY52" s="35"/>
      <c r="UAZ52" s="35"/>
      <c r="UBA52" s="35"/>
      <c r="UBB52" s="35"/>
      <c r="UBC52" s="35"/>
      <c r="UBD52" s="35"/>
      <c r="UBE52" s="35"/>
      <c r="UBF52" s="35"/>
      <c r="UBG52" s="35"/>
      <c r="UBH52" s="35"/>
      <c r="UBI52" s="35"/>
      <c r="UBJ52" s="35"/>
      <c r="UBK52" s="35"/>
      <c r="UBL52" s="35"/>
      <c r="UBM52" s="35"/>
      <c r="UBN52" s="35"/>
      <c r="UBO52" s="35"/>
      <c r="UBP52" s="35"/>
      <c r="UBQ52" s="35"/>
      <c r="UBR52" s="35"/>
      <c r="UBS52" s="35"/>
      <c r="UBT52" s="35"/>
      <c r="UBU52" s="35"/>
      <c r="UBV52" s="35"/>
      <c r="UBW52" s="35"/>
      <c r="UBX52" s="35"/>
      <c r="UBY52" s="35"/>
      <c r="UBZ52" s="35"/>
      <c r="UCA52" s="35"/>
      <c r="UCB52" s="35"/>
      <c r="UCC52" s="35"/>
      <c r="UCD52" s="35"/>
      <c r="UCE52" s="35"/>
      <c r="UCF52" s="35"/>
      <c r="UCG52" s="35"/>
      <c r="UCH52" s="35"/>
      <c r="UCI52" s="35"/>
      <c r="UCJ52" s="35"/>
      <c r="UCK52" s="35"/>
      <c r="UCL52" s="35"/>
      <c r="UCM52" s="35"/>
      <c r="UCN52" s="35"/>
      <c r="UCO52" s="35"/>
      <c r="UCP52" s="35"/>
      <c r="UCQ52" s="35"/>
      <c r="UCR52" s="35"/>
      <c r="UCS52" s="35"/>
      <c r="UCT52" s="35"/>
      <c r="UCU52" s="35"/>
      <c r="UCV52" s="35"/>
      <c r="UCW52" s="35"/>
      <c r="UCX52" s="35"/>
      <c r="UCY52" s="35"/>
      <c r="UCZ52" s="35"/>
      <c r="UDA52" s="35"/>
      <c r="UDB52" s="35"/>
      <c r="UDC52" s="35"/>
      <c r="UDD52" s="35"/>
      <c r="UDE52" s="35"/>
      <c r="UDF52" s="35"/>
      <c r="UDG52" s="35"/>
      <c r="UDH52" s="35"/>
      <c r="UDI52" s="35"/>
      <c r="UDJ52" s="35"/>
      <c r="UDK52" s="35"/>
      <c r="UDL52" s="35"/>
      <c r="UDM52" s="35"/>
      <c r="UDN52" s="35"/>
      <c r="UDO52" s="35"/>
      <c r="UDP52" s="35"/>
      <c r="UDQ52" s="35"/>
      <c r="UDR52" s="35"/>
      <c r="UDS52" s="35"/>
      <c r="UDT52" s="35"/>
      <c r="UDU52" s="35"/>
      <c r="UDV52" s="35"/>
      <c r="UDW52" s="35"/>
      <c r="UDX52" s="35"/>
      <c r="UDY52" s="35"/>
      <c r="UDZ52" s="35"/>
      <c r="UEA52" s="35"/>
      <c r="UEB52" s="35"/>
      <c r="UEC52" s="35"/>
      <c r="UED52" s="35"/>
      <c r="UEE52" s="35"/>
      <c r="UEF52" s="35"/>
      <c r="UEG52" s="35"/>
      <c r="UEH52" s="35"/>
      <c r="UEI52" s="35"/>
      <c r="UEJ52" s="35"/>
      <c r="UEK52" s="35"/>
      <c r="UEL52" s="35"/>
      <c r="UEM52" s="35"/>
      <c r="UEN52" s="35"/>
      <c r="UEO52" s="35"/>
      <c r="UEP52" s="35"/>
      <c r="UEQ52" s="35"/>
      <c r="UER52" s="35"/>
      <c r="UES52" s="35"/>
      <c r="UET52" s="35"/>
      <c r="UEU52" s="35"/>
      <c r="UEV52" s="35"/>
      <c r="UEW52" s="35"/>
      <c r="UEX52" s="35"/>
      <c r="UEY52" s="35"/>
      <c r="UEZ52" s="35"/>
      <c r="UFA52" s="35"/>
      <c r="UFB52" s="35"/>
      <c r="UFC52" s="35"/>
      <c r="UFD52" s="35"/>
      <c r="UFE52" s="35"/>
      <c r="UFF52" s="35"/>
      <c r="UFG52" s="35"/>
      <c r="UFH52" s="35"/>
      <c r="UFI52" s="35"/>
      <c r="UFJ52" s="35"/>
      <c r="UFK52" s="35"/>
      <c r="UFL52" s="35"/>
      <c r="UFM52" s="35"/>
      <c r="UFN52" s="35"/>
      <c r="UFO52" s="35"/>
      <c r="UFP52" s="35"/>
      <c r="UFQ52" s="35"/>
      <c r="UFR52" s="35"/>
      <c r="UFS52" s="35"/>
      <c r="UFT52" s="35"/>
      <c r="UFU52" s="35"/>
      <c r="UFV52" s="35"/>
      <c r="UFW52" s="35"/>
      <c r="UFX52" s="35"/>
      <c r="UFY52" s="35"/>
      <c r="UFZ52" s="35"/>
      <c r="UGA52" s="35"/>
      <c r="UGB52" s="35"/>
      <c r="UGC52" s="35"/>
      <c r="UGD52" s="35"/>
      <c r="UGE52" s="35"/>
      <c r="UGF52" s="35"/>
      <c r="UGG52" s="35"/>
      <c r="UGH52" s="35"/>
      <c r="UGI52" s="35"/>
      <c r="UGJ52" s="35"/>
      <c r="UGK52" s="35"/>
      <c r="UGL52" s="35"/>
      <c r="UGM52" s="35"/>
      <c r="UGN52" s="35"/>
      <c r="UGO52" s="35"/>
      <c r="UGP52" s="35"/>
      <c r="UGQ52" s="35"/>
      <c r="UGR52" s="35"/>
      <c r="UGS52" s="35"/>
      <c r="UGT52" s="35"/>
      <c r="UGU52" s="35"/>
      <c r="UGV52" s="35"/>
      <c r="UGW52" s="35"/>
      <c r="UGX52" s="35"/>
      <c r="UGY52" s="35"/>
      <c r="UGZ52" s="35"/>
      <c r="UHA52" s="35"/>
      <c r="UHB52" s="35"/>
      <c r="UHC52" s="35"/>
      <c r="UHD52" s="35"/>
      <c r="UHE52" s="35"/>
      <c r="UHF52" s="35"/>
      <c r="UHG52" s="35"/>
      <c r="UHH52" s="35"/>
      <c r="UHI52" s="35"/>
      <c r="UHJ52" s="35"/>
      <c r="UHK52" s="35"/>
      <c r="UHL52" s="35"/>
      <c r="UHM52" s="35"/>
      <c r="UHN52" s="35"/>
      <c r="UHO52" s="35"/>
      <c r="UHP52" s="35"/>
      <c r="UHQ52" s="35"/>
      <c r="UHR52" s="35"/>
      <c r="UHS52" s="35"/>
      <c r="UHT52" s="35"/>
      <c r="UHU52" s="35"/>
      <c r="UHV52" s="35"/>
      <c r="UHW52" s="35"/>
      <c r="UHX52" s="35"/>
      <c r="UHY52" s="35"/>
      <c r="UHZ52" s="35"/>
      <c r="UIA52" s="35"/>
      <c r="UIB52" s="35"/>
      <c r="UIC52" s="35"/>
      <c r="UID52" s="35"/>
      <c r="UIE52" s="35"/>
      <c r="UIF52" s="35"/>
      <c r="UIG52" s="35"/>
      <c r="UIH52" s="35"/>
      <c r="UII52" s="35"/>
      <c r="UIJ52" s="35"/>
      <c r="UIK52" s="35"/>
      <c r="UIL52" s="35"/>
      <c r="UIM52" s="35"/>
      <c r="UIN52" s="35"/>
      <c r="UIO52" s="35"/>
      <c r="UIP52" s="35"/>
      <c r="UIQ52" s="35"/>
      <c r="UIR52" s="35"/>
      <c r="UIS52" s="35"/>
      <c r="UIT52" s="35"/>
      <c r="UIU52" s="35"/>
      <c r="UIV52" s="35"/>
      <c r="UIW52" s="35"/>
      <c r="UIX52" s="35"/>
      <c r="UIY52" s="35"/>
      <c r="UIZ52" s="35"/>
      <c r="UJA52" s="35"/>
      <c r="UJB52" s="35"/>
      <c r="UJC52" s="35"/>
      <c r="UJD52" s="35"/>
      <c r="UJE52" s="35"/>
      <c r="UJF52" s="35"/>
      <c r="UJG52" s="35"/>
      <c r="UJH52" s="35"/>
      <c r="UJI52" s="35"/>
      <c r="UJJ52" s="35"/>
      <c r="UJK52" s="35"/>
      <c r="UJL52" s="35"/>
      <c r="UJM52" s="35"/>
      <c r="UJN52" s="35"/>
      <c r="UJO52" s="35"/>
      <c r="UJP52" s="35"/>
      <c r="UJQ52" s="35"/>
      <c r="UJR52" s="35"/>
      <c r="UJS52" s="35"/>
      <c r="UJT52" s="35"/>
      <c r="UJU52" s="35"/>
      <c r="UJV52" s="35"/>
      <c r="UJW52" s="35"/>
      <c r="UJX52" s="35"/>
      <c r="UJY52" s="35"/>
      <c r="UJZ52" s="35"/>
      <c r="UKA52" s="35"/>
      <c r="UKB52" s="35"/>
      <c r="UKC52" s="35"/>
      <c r="UKD52" s="35"/>
      <c r="UKE52" s="35"/>
      <c r="UKF52" s="35"/>
      <c r="UKG52" s="35"/>
      <c r="UKH52" s="35"/>
      <c r="UKI52" s="35"/>
      <c r="UKJ52" s="35"/>
      <c r="UKK52" s="35"/>
      <c r="UKL52" s="35"/>
      <c r="UKM52" s="35"/>
      <c r="UKN52" s="35"/>
      <c r="UKO52" s="35"/>
      <c r="UKP52" s="35"/>
      <c r="UKQ52" s="35"/>
      <c r="UKR52" s="35"/>
      <c r="UKS52" s="35"/>
      <c r="UKT52" s="35"/>
      <c r="UKU52" s="35"/>
      <c r="UKV52" s="35"/>
      <c r="UKW52" s="35"/>
      <c r="UKX52" s="35"/>
      <c r="UKY52" s="35"/>
      <c r="UKZ52" s="35"/>
      <c r="ULA52" s="35"/>
      <c r="ULB52" s="35"/>
      <c r="ULC52" s="35"/>
      <c r="ULD52" s="35"/>
      <c r="ULE52" s="35"/>
      <c r="ULF52" s="35"/>
      <c r="ULG52" s="35"/>
      <c r="ULH52" s="35"/>
      <c r="ULI52" s="35"/>
      <c r="ULJ52" s="35"/>
      <c r="ULK52" s="35"/>
      <c r="ULL52" s="35"/>
      <c r="ULM52" s="35"/>
      <c r="ULN52" s="35"/>
      <c r="ULO52" s="35"/>
      <c r="ULP52" s="35"/>
      <c r="ULQ52" s="35"/>
      <c r="ULR52" s="35"/>
      <c r="ULS52" s="35"/>
      <c r="ULT52" s="35"/>
      <c r="ULU52" s="35"/>
      <c r="ULV52" s="35"/>
      <c r="ULW52" s="35"/>
      <c r="ULX52" s="35"/>
      <c r="ULY52" s="35"/>
      <c r="ULZ52" s="35"/>
      <c r="UMA52" s="35"/>
      <c r="UMB52" s="35"/>
      <c r="UMC52" s="35"/>
      <c r="UMD52" s="35"/>
      <c r="UME52" s="35"/>
      <c r="UMF52" s="35"/>
      <c r="UMG52" s="35"/>
      <c r="UMH52" s="35"/>
      <c r="UMI52" s="35"/>
      <c r="UMJ52" s="35"/>
      <c r="UMK52" s="35"/>
      <c r="UML52" s="35"/>
      <c r="UMM52" s="35"/>
      <c r="UMN52" s="35"/>
      <c r="UMO52" s="35"/>
      <c r="UMP52" s="35"/>
      <c r="UMQ52" s="35"/>
      <c r="UMR52" s="35"/>
      <c r="UMS52" s="35"/>
      <c r="UMT52" s="35"/>
      <c r="UMU52" s="35"/>
      <c r="UMV52" s="35"/>
      <c r="UMW52" s="35"/>
      <c r="UMX52" s="35"/>
      <c r="UMY52" s="35"/>
      <c r="UMZ52" s="35"/>
      <c r="UNA52" s="35"/>
      <c r="UNB52" s="35"/>
      <c r="UNC52" s="35"/>
      <c r="UND52" s="35"/>
      <c r="UNE52" s="35"/>
      <c r="UNF52" s="35"/>
      <c r="UNG52" s="35"/>
      <c r="UNH52" s="35"/>
      <c r="UNI52" s="35"/>
      <c r="UNJ52" s="35"/>
      <c r="UNK52" s="35"/>
      <c r="UNL52" s="35"/>
      <c r="UNM52" s="35"/>
      <c r="UNN52" s="35"/>
      <c r="UNO52" s="35"/>
      <c r="UNP52" s="35"/>
      <c r="UNQ52" s="35"/>
      <c r="UNR52" s="35"/>
      <c r="UNS52" s="35"/>
      <c r="UNT52" s="35"/>
      <c r="UNU52" s="35"/>
      <c r="UNV52" s="35"/>
      <c r="UNW52" s="35"/>
      <c r="UNX52" s="35"/>
      <c r="UNY52" s="35"/>
      <c r="UNZ52" s="35"/>
      <c r="UOA52" s="35"/>
      <c r="UOB52" s="35"/>
      <c r="UOC52" s="35"/>
      <c r="UOD52" s="35"/>
      <c r="UOE52" s="35"/>
      <c r="UOF52" s="35"/>
      <c r="UOG52" s="35"/>
      <c r="UOH52" s="35"/>
      <c r="UOI52" s="35"/>
      <c r="UOJ52" s="35"/>
      <c r="UOK52" s="35"/>
      <c r="UOL52" s="35"/>
      <c r="UOM52" s="35"/>
      <c r="UON52" s="35"/>
      <c r="UOO52" s="35"/>
      <c r="UOP52" s="35"/>
      <c r="UOQ52" s="35"/>
      <c r="UOR52" s="35"/>
      <c r="UOS52" s="35"/>
      <c r="UOT52" s="35"/>
      <c r="UOU52" s="35"/>
      <c r="UOV52" s="35"/>
      <c r="UOW52" s="35"/>
      <c r="UOX52" s="35"/>
      <c r="UOY52" s="35"/>
      <c r="UOZ52" s="35"/>
      <c r="UPA52" s="35"/>
      <c r="UPB52" s="35"/>
      <c r="UPC52" s="35"/>
      <c r="UPD52" s="35"/>
      <c r="UPE52" s="35"/>
      <c r="UPF52" s="35"/>
      <c r="UPG52" s="35"/>
      <c r="UPH52" s="35"/>
      <c r="UPI52" s="35"/>
      <c r="UPJ52" s="35"/>
      <c r="UPK52" s="35"/>
      <c r="UPL52" s="35"/>
      <c r="UPM52" s="35"/>
      <c r="UPN52" s="35"/>
      <c r="UPO52" s="35"/>
      <c r="UPP52" s="35"/>
      <c r="UPQ52" s="35"/>
      <c r="UPR52" s="35"/>
      <c r="UPS52" s="35"/>
      <c r="UPT52" s="35"/>
      <c r="UPU52" s="35"/>
      <c r="UPV52" s="35"/>
      <c r="UPW52" s="35"/>
      <c r="UPX52" s="35"/>
      <c r="UPY52" s="35"/>
      <c r="UPZ52" s="35"/>
      <c r="UQA52" s="35"/>
      <c r="UQB52" s="35"/>
      <c r="UQC52" s="35"/>
      <c r="UQD52" s="35"/>
      <c r="UQE52" s="35"/>
      <c r="UQF52" s="35"/>
      <c r="UQG52" s="35"/>
      <c r="UQH52" s="35"/>
      <c r="UQI52" s="35"/>
      <c r="UQJ52" s="35"/>
      <c r="UQK52" s="35"/>
      <c r="UQL52" s="35"/>
      <c r="UQM52" s="35"/>
      <c r="UQN52" s="35"/>
      <c r="UQO52" s="35"/>
      <c r="UQP52" s="35"/>
      <c r="UQQ52" s="35"/>
      <c r="UQR52" s="35"/>
      <c r="UQS52" s="35"/>
      <c r="UQT52" s="35"/>
      <c r="UQU52" s="35"/>
      <c r="UQV52" s="35"/>
      <c r="UQW52" s="35"/>
      <c r="UQX52" s="35"/>
      <c r="UQY52" s="35"/>
      <c r="UQZ52" s="35"/>
      <c r="URA52" s="35"/>
      <c r="URB52" s="35"/>
      <c r="URC52" s="35"/>
      <c r="URD52" s="35"/>
      <c r="URE52" s="35"/>
      <c r="URF52" s="35"/>
      <c r="URG52" s="35"/>
      <c r="URH52" s="35"/>
      <c r="URI52" s="35"/>
      <c r="URJ52" s="35"/>
      <c r="URK52" s="35"/>
      <c r="URL52" s="35"/>
      <c r="URM52" s="35"/>
      <c r="URN52" s="35"/>
      <c r="URO52" s="35"/>
      <c r="URP52" s="35"/>
      <c r="URQ52" s="35"/>
      <c r="URR52" s="35"/>
      <c r="URS52" s="35"/>
      <c r="URT52" s="35"/>
      <c r="URU52" s="35"/>
      <c r="URV52" s="35"/>
      <c r="URW52" s="35"/>
      <c r="URX52" s="35"/>
      <c r="URY52" s="35"/>
      <c r="URZ52" s="35"/>
      <c r="USA52" s="35"/>
      <c r="USB52" s="35"/>
      <c r="USC52" s="35"/>
      <c r="USD52" s="35"/>
      <c r="USE52" s="35"/>
      <c r="USF52" s="35"/>
      <c r="USG52" s="35"/>
      <c r="USH52" s="35"/>
      <c r="USI52" s="35"/>
      <c r="USJ52" s="35"/>
      <c r="USK52" s="35"/>
      <c r="USL52" s="35"/>
      <c r="USM52" s="35"/>
      <c r="USN52" s="35"/>
      <c r="USO52" s="35"/>
      <c r="USP52" s="35"/>
      <c r="USQ52" s="35"/>
      <c r="USR52" s="35"/>
      <c r="USS52" s="35"/>
      <c r="UST52" s="35"/>
      <c r="USU52" s="35"/>
      <c r="USV52" s="35"/>
      <c r="USW52" s="35"/>
      <c r="USX52" s="35"/>
      <c r="USY52" s="35"/>
      <c r="USZ52" s="35"/>
      <c r="UTA52" s="35"/>
      <c r="UTB52" s="35"/>
      <c r="UTC52" s="35"/>
      <c r="UTD52" s="35"/>
      <c r="UTE52" s="35"/>
      <c r="UTF52" s="35"/>
      <c r="UTG52" s="35"/>
      <c r="UTH52" s="35"/>
      <c r="UTI52" s="35"/>
      <c r="UTJ52" s="35"/>
      <c r="UTK52" s="35"/>
      <c r="UTL52" s="35"/>
      <c r="UTM52" s="35"/>
      <c r="UTN52" s="35"/>
      <c r="UTO52" s="35"/>
      <c r="UTP52" s="35"/>
      <c r="UTQ52" s="35"/>
      <c r="UTR52" s="35"/>
      <c r="UTS52" s="35"/>
      <c r="UTT52" s="35"/>
      <c r="UTU52" s="35"/>
      <c r="UTV52" s="35"/>
      <c r="UTW52" s="35"/>
      <c r="UTX52" s="35"/>
      <c r="UTY52" s="35"/>
      <c r="UTZ52" s="35"/>
      <c r="UUA52" s="35"/>
      <c r="UUB52" s="35"/>
      <c r="UUC52" s="35"/>
      <c r="UUD52" s="35"/>
      <c r="UUE52" s="35"/>
      <c r="UUF52" s="35"/>
      <c r="UUG52" s="35"/>
      <c r="UUH52" s="35"/>
      <c r="UUI52" s="35"/>
      <c r="UUJ52" s="35"/>
      <c r="UUK52" s="35"/>
      <c r="UUL52" s="35"/>
      <c r="UUM52" s="35"/>
      <c r="UUN52" s="35"/>
      <c r="UUO52" s="35"/>
      <c r="UUP52" s="35"/>
      <c r="UUQ52" s="35"/>
      <c r="UUR52" s="35"/>
      <c r="UUS52" s="35"/>
      <c r="UUT52" s="35"/>
      <c r="UUU52" s="35"/>
      <c r="UUV52" s="35"/>
      <c r="UUW52" s="35"/>
      <c r="UUX52" s="35"/>
      <c r="UUY52" s="35"/>
      <c r="UUZ52" s="35"/>
      <c r="UVA52" s="35"/>
      <c r="UVB52" s="35"/>
      <c r="UVC52" s="35"/>
      <c r="UVD52" s="35"/>
      <c r="UVE52" s="35"/>
      <c r="UVF52" s="35"/>
      <c r="UVG52" s="35"/>
      <c r="UVH52" s="35"/>
      <c r="UVI52" s="35"/>
      <c r="UVJ52" s="35"/>
      <c r="UVK52" s="35"/>
      <c r="UVL52" s="35"/>
      <c r="UVM52" s="35"/>
      <c r="UVN52" s="35"/>
      <c r="UVO52" s="35"/>
      <c r="UVP52" s="35"/>
      <c r="UVQ52" s="35"/>
      <c r="UVR52" s="35"/>
      <c r="UVS52" s="35"/>
      <c r="UVT52" s="35"/>
      <c r="UVU52" s="35"/>
      <c r="UVV52" s="35"/>
      <c r="UVW52" s="35"/>
      <c r="UVX52" s="35"/>
      <c r="UVY52" s="35"/>
      <c r="UVZ52" s="35"/>
      <c r="UWA52" s="35"/>
      <c r="UWB52" s="35"/>
      <c r="UWC52" s="35"/>
      <c r="UWD52" s="35"/>
      <c r="UWE52" s="35"/>
      <c r="UWF52" s="35"/>
      <c r="UWG52" s="35"/>
      <c r="UWH52" s="35"/>
      <c r="UWI52" s="35"/>
      <c r="UWJ52" s="35"/>
      <c r="UWK52" s="35"/>
      <c r="UWL52" s="35"/>
      <c r="UWM52" s="35"/>
      <c r="UWN52" s="35"/>
      <c r="UWO52" s="35"/>
      <c r="UWP52" s="35"/>
      <c r="UWQ52" s="35"/>
      <c r="UWR52" s="35"/>
      <c r="UWS52" s="35"/>
      <c r="UWT52" s="35"/>
      <c r="UWU52" s="35"/>
      <c r="UWV52" s="35"/>
      <c r="UWW52" s="35"/>
      <c r="UWX52" s="35"/>
      <c r="UWY52" s="35"/>
      <c r="UWZ52" s="35"/>
      <c r="UXA52" s="35"/>
      <c r="UXB52" s="35"/>
      <c r="UXC52" s="35"/>
      <c r="UXD52" s="35"/>
      <c r="UXE52" s="35"/>
      <c r="UXF52" s="35"/>
      <c r="UXG52" s="35"/>
      <c r="UXH52" s="35"/>
      <c r="UXI52" s="35"/>
      <c r="UXJ52" s="35"/>
      <c r="UXK52" s="35"/>
      <c r="UXL52" s="35"/>
      <c r="UXM52" s="35"/>
      <c r="UXN52" s="35"/>
      <c r="UXO52" s="35"/>
      <c r="UXP52" s="35"/>
      <c r="UXQ52" s="35"/>
      <c r="UXR52" s="35"/>
      <c r="UXS52" s="35"/>
      <c r="UXT52" s="35"/>
      <c r="UXU52" s="35"/>
      <c r="UXV52" s="35"/>
      <c r="UXW52" s="35"/>
      <c r="UXX52" s="35"/>
      <c r="UXY52" s="35"/>
      <c r="UXZ52" s="35"/>
      <c r="UYA52" s="35"/>
      <c r="UYB52" s="35"/>
      <c r="UYC52" s="35"/>
      <c r="UYD52" s="35"/>
      <c r="UYE52" s="35"/>
      <c r="UYF52" s="35"/>
      <c r="UYG52" s="35"/>
      <c r="UYH52" s="35"/>
      <c r="UYI52" s="35"/>
      <c r="UYJ52" s="35"/>
      <c r="UYK52" s="35"/>
      <c r="UYL52" s="35"/>
      <c r="UYM52" s="35"/>
      <c r="UYN52" s="35"/>
      <c r="UYO52" s="35"/>
      <c r="UYP52" s="35"/>
      <c r="UYQ52" s="35"/>
      <c r="UYR52" s="35"/>
      <c r="UYS52" s="35"/>
      <c r="UYT52" s="35"/>
      <c r="UYU52" s="35"/>
      <c r="UYV52" s="35"/>
      <c r="UYW52" s="35"/>
      <c r="UYX52" s="35"/>
      <c r="UYY52" s="35"/>
      <c r="UYZ52" s="35"/>
      <c r="UZA52" s="35"/>
      <c r="UZB52" s="35"/>
      <c r="UZC52" s="35"/>
      <c r="UZD52" s="35"/>
      <c r="UZE52" s="35"/>
      <c r="UZF52" s="35"/>
      <c r="UZG52" s="35"/>
      <c r="UZH52" s="35"/>
      <c r="UZI52" s="35"/>
      <c r="UZJ52" s="35"/>
      <c r="UZK52" s="35"/>
      <c r="UZL52" s="35"/>
      <c r="UZM52" s="35"/>
      <c r="UZN52" s="35"/>
      <c r="UZO52" s="35"/>
      <c r="UZP52" s="35"/>
      <c r="UZQ52" s="35"/>
      <c r="UZR52" s="35"/>
      <c r="UZS52" s="35"/>
      <c r="UZT52" s="35"/>
      <c r="UZU52" s="35"/>
      <c r="UZV52" s="35"/>
      <c r="UZW52" s="35"/>
      <c r="UZX52" s="35"/>
      <c r="UZY52" s="35"/>
      <c r="UZZ52" s="35"/>
      <c r="VAA52" s="35"/>
      <c r="VAB52" s="35"/>
      <c r="VAC52" s="35"/>
      <c r="VAD52" s="35"/>
      <c r="VAE52" s="35"/>
      <c r="VAF52" s="35"/>
      <c r="VAG52" s="35"/>
      <c r="VAH52" s="35"/>
      <c r="VAI52" s="35"/>
      <c r="VAJ52" s="35"/>
      <c r="VAK52" s="35"/>
      <c r="VAL52" s="35"/>
      <c r="VAM52" s="35"/>
      <c r="VAN52" s="35"/>
      <c r="VAO52" s="35"/>
      <c r="VAP52" s="35"/>
      <c r="VAQ52" s="35"/>
      <c r="VAR52" s="35"/>
      <c r="VAS52" s="35"/>
      <c r="VAT52" s="35"/>
      <c r="VAU52" s="35"/>
      <c r="VAV52" s="35"/>
      <c r="VAW52" s="35"/>
      <c r="VAX52" s="35"/>
      <c r="VAY52" s="35"/>
      <c r="VAZ52" s="35"/>
      <c r="VBA52" s="35"/>
      <c r="VBB52" s="35"/>
      <c r="VBC52" s="35"/>
      <c r="VBD52" s="35"/>
      <c r="VBE52" s="35"/>
      <c r="VBF52" s="35"/>
      <c r="VBG52" s="35"/>
      <c r="VBH52" s="35"/>
      <c r="VBI52" s="35"/>
      <c r="VBJ52" s="35"/>
      <c r="VBK52" s="35"/>
      <c r="VBL52" s="35"/>
      <c r="VBM52" s="35"/>
      <c r="VBN52" s="35"/>
      <c r="VBO52" s="35"/>
      <c r="VBP52" s="35"/>
      <c r="VBQ52" s="35"/>
      <c r="VBR52" s="35"/>
      <c r="VBS52" s="35"/>
      <c r="VBT52" s="35"/>
      <c r="VBU52" s="35"/>
      <c r="VBV52" s="35"/>
      <c r="VBW52" s="35"/>
      <c r="VBX52" s="35"/>
      <c r="VBY52" s="35"/>
      <c r="VBZ52" s="35"/>
      <c r="VCA52" s="35"/>
      <c r="VCB52" s="35"/>
      <c r="VCC52" s="35"/>
      <c r="VCD52" s="35"/>
      <c r="VCE52" s="35"/>
      <c r="VCF52" s="35"/>
      <c r="VCG52" s="35"/>
      <c r="VCH52" s="35"/>
      <c r="VCI52" s="35"/>
      <c r="VCJ52" s="35"/>
      <c r="VCK52" s="35"/>
      <c r="VCL52" s="35"/>
      <c r="VCM52" s="35"/>
      <c r="VCN52" s="35"/>
      <c r="VCO52" s="35"/>
      <c r="VCP52" s="35"/>
      <c r="VCQ52" s="35"/>
      <c r="VCR52" s="35"/>
      <c r="VCS52" s="35"/>
      <c r="VCT52" s="35"/>
      <c r="VCU52" s="35"/>
      <c r="VCV52" s="35"/>
      <c r="VCW52" s="35"/>
      <c r="VCX52" s="35"/>
      <c r="VCY52" s="35"/>
      <c r="VCZ52" s="35"/>
      <c r="VDA52" s="35"/>
      <c r="VDB52" s="35"/>
      <c r="VDC52" s="35"/>
      <c r="VDD52" s="35"/>
      <c r="VDE52" s="35"/>
      <c r="VDF52" s="35"/>
      <c r="VDG52" s="35"/>
      <c r="VDH52" s="35"/>
      <c r="VDI52" s="35"/>
      <c r="VDJ52" s="35"/>
      <c r="VDK52" s="35"/>
      <c r="VDL52" s="35"/>
      <c r="VDM52" s="35"/>
      <c r="VDN52" s="35"/>
      <c r="VDO52" s="35"/>
      <c r="VDP52" s="35"/>
      <c r="VDQ52" s="35"/>
      <c r="VDR52" s="35"/>
      <c r="VDS52" s="35"/>
      <c r="VDT52" s="35"/>
      <c r="VDU52" s="35"/>
      <c r="VDV52" s="35"/>
      <c r="VDW52" s="35"/>
      <c r="VDX52" s="35"/>
      <c r="VDY52" s="35"/>
      <c r="VDZ52" s="35"/>
      <c r="VEA52" s="35"/>
      <c r="VEB52" s="35"/>
      <c r="VEC52" s="35"/>
      <c r="VED52" s="35"/>
      <c r="VEE52" s="35"/>
      <c r="VEF52" s="35"/>
      <c r="VEG52" s="35"/>
      <c r="VEH52" s="35"/>
      <c r="VEI52" s="35"/>
      <c r="VEJ52" s="35"/>
      <c r="VEK52" s="35"/>
      <c r="VEL52" s="35"/>
      <c r="VEM52" s="35"/>
      <c r="VEN52" s="35"/>
      <c r="VEO52" s="35"/>
      <c r="VEP52" s="35"/>
      <c r="VEQ52" s="35"/>
      <c r="VER52" s="35"/>
      <c r="VES52" s="35"/>
      <c r="VET52" s="35"/>
      <c r="VEU52" s="35"/>
      <c r="VEV52" s="35"/>
      <c r="VEW52" s="35"/>
      <c r="VEX52" s="35"/>
      <c r="VEY52" s="35"/>
      <c r="VEZ52" s="35"/>
      <c r="VFA52" s="35"/>
      <c r="VFB52" s="35"/>
      <c r="VFC52" s="35"/>
      <c r="VFD52" s="35"/>
      <c r="VFE52" s="35"/>
      <c r="VFF52" s="35"/>
      <c r="VFG52" s="35"/>
      <c r="VFH52" s="35"/>
      <c r="VFI52" s="35"/>
      <c r="VFJ52" s="35"/>
      <c r="VFK52" s="35"/>
      <c r="VFL52" s="35"/>
      <c r="VFM52" s="35"/>
      <c r="VFN52" s="35"/>
      <c r="VFO52" s="35"/>
      <c r="VFP52" s="35"/>
      <c r="VFQ52" s="35"/>
      <c r="VFR52" s="35"/>
      <c r="VFS52" s="35"/>
      <c r="VFT52" s="35"/>
      <c r="VFU52" s="35"/>
      <c r="VFV52" s="35"/>
      <c r="VFW52" s="35"/>
      <c r="VFX52" s="35"/>
      <c r="VFY52" s="35"/>
      <c r="VFZ52" s="35"/>
      <c r="VGA52" s="35"/>
      <c r="VGB52" s="35"/>
      <c r="VGC52" s="35"/>
      <c r="VGD52" s="35"/>
      <c r="VGE52" s="35"/>
      <c r="VGF52" s="35"/>
      <c r="VGG52" s="35"/>
      <c r="VGH52" s="35"/>
      <c r="VGI52" s="35"/>
      <c r="VGJ52" s="35"/>
      <c r="VGK52" s="35"/>
      <c r="VGL52" s="35"/>
      <c r="VGM52" s="35"/>
      <c r="VGN52" s="35"/>
      <c r="VGO52" s="35"/>
      <c r="VGP52" s="35"/>
      <c r="VGQ52" s="35"/>
      <c r="VGR52" s="35"/>
      <c r="VGS52" s="35"/>
      <c r="VGT52" s="35"/>
      <c r="VGU52" s="35"/>
      <c r="VGV52" s="35"/>
      <c r="VGW52" s="35"/>
      <c r="VGX52" s="35"/>
      <c r="VGY52" s="35"/>
      <c r="VGZ52" s="35"/>
      <c r="VHA52" s="35"/>
      <c r="VHB52" s="35"/>
      <c r="VHC52" s="35"/>
      <c r="VHD52" s="35"/>
      <c r="VHE52" s="35"/>
      <c r="VHF52" s="35"/>
      <c r="VHG52" s="35"/>
      <c r="VHH52" s="35"/>
      <c r="VHI52" s="35"/>
      <c r="VHJ52" s="35"/>
      <c r="VHK52" s="35"/>
      <c r="VHL52" s="35"/>
      <c r="VHM52" s="35"/>
      <c r="VHN52" s="35"/>
      <c r="VHO52" s="35"/>
      <c r="VHP52" s="35"/>
      <c r="VHQ52" s="35"/>
      <c r="VHR52" s="35"/>
      <c r="VHS52" s="35"/>
      <c r="VHT52" s="35"/>
      <c r="VHU52" s="35"/>
      <c r="VHV52" s="35"/>
      <c r="VHW52" s="35"/>
      <c r="VHX52" s="35"/>
      <c r="VHY52" s="35"/>
      <c r="VHZ52" s="35"/>
      <c r="VIA52" s="35"/>
      <c r="VIB52" s="35"/>
      <c r="VIC52" s="35"/>
      <c r="VID52" s="35"/>
      <c r="VIE52" s="35"/>
      <c r="VIF52" s="35"/>
      <c r="VIG52" s="35"/>
      <c r="VIH52" s="35"/>
      <c r="VII52" s="35"/>
      <c r="VIJ52" s="35"/>
      <c r="VIK52" s="35"/>
      <c r="VIL52" s="35"/>
      <c r="VIM52" s="35"/>
      <c r="VIN52" s="35"/>
      <c r="VIO52" s="35"/>
      <c r="VIP52" s="35"/>
      <c r="VIQ52" s="35"/>
      <c r="VIR52" s="35"/>
      <c r="VIS52" s="35"/>
      <c r="VIT52" s="35"/>
      <c r="VIU52" s="35"/>
      <c r="VIV52" s="35"/>
      <c r="VIW52" s="35"/>
      <c r="VIX52" s="35"/>
      <c r="VIY52" s="35"/>
      <c r="VIZ52" s="35"/>
      <c r="VJA52" s="35"/>
      <c r="VJB52" s="35"/>
      <c r="VJC52" s="35"/>
      <c r="VJD52" s="35"/>
      <c r="VJE52" s="35"/>
      <c r="VJF52" s="35"/>
      <c r="VJG52" s="35"/>
      <c r="VJH52" s="35"/>
      <c r="VJI52" s="35"/>
      <c r="VJJ52" s="35"/>
      <c r="VJK52" s="35"/>
      <c r="VJL52" s="35"/>
      <c r="VJM52" s="35"/>
      <c r="VJN52" s="35"/>
      <c r="VJO52" s="35"/>
      <c r="VJP52" s="35"/>
      <c r="VJQ52" s="35"/>
      <c r="VJR52" s="35"/>
      <c r="VJS52" s="35"/>
      <c r="VJT52" s="35"/>
      <c r="VJU52" s="35"/>
      <c r="VJV52" s="35"/>
      <c r="VJW52" s="35"/>
      <c r="VJX52" s="35"/>
      <c r="VJY52" s="35"/>
      <c r="VJZ52" s="35"/>
      <c r="VKA52" s="35"/>
      <c r="VKB52" s="35"/>
      <c r="VKC52" s="35"/>
      <c r="VKD52" s="35"/>
      <c r="VKE52" s="35"/>
      <c r="VKF52" s="35"/>
      <c r="VKG52" s="35"/>
      <c r="VKH52" s="35"/>
      <c r="VKI52" s="35"/>
      <c r="VKJ52" s="35"/>
      <c r="VKK52" s="35"/>
      <c r="VKL52" s="35"/>
      <c r="VKM52" s="35"/>
      <c r="VKN52" s="35"/>
      <c r="VKO52" s="35"/>
      <c r="VKP52" s="35"/>
      <c r="VKQ52" s="35"/>
      <c r="VKR52" s="35"/>
      <c r="VKS52" s="35"/>
      <c r="VKT52" s="35"/>
      <c r="VKU52" s="35"/>
      <c r="VKV52" s="35"/>
      <c r="VKW52" s="35"/>
      <c r="VKX52" s="35"/>
      <c r="VKY52" s="35"/>
      <c r="VKZ52" s="35"/>
      <c r="VLA52" s="35"/>
      <c r="VLB52" s="35"/>
      <c r="VLC52" s="35"/>
      <c r="VLD52" s="35"/>
      <c r="VLE52" s="35"/>
      <c r="VLF52" s="35"/>
      <c r="VLG52" s="35"/>
      <c r="VLH52" s="35"/>
      <c r="VLI52" s="35"/>
      <c r="VLJ52" s="35"/>
      <c r="VLK52" s="35"/>
      <c r="VLL52" s="35"/>
      <c r="VLM52" s="35"/>
      <c r="VLN52" s="35"/>
      <c r="VLO52" s="35"/>
      <c r="VLP52" s="35"/>
      <c r="VLQ52" s="35"/>
      <c r="VLR52" s="35"/>
      <c r="VLS52" s="35"/>
      <c r="VLT52" s="35"/>
      <c r="VLU52" s="35"/>
      <c r="VLV52" s="35"/>
      <c r="VLW52" s="35"/>
      <c r="VLX52" s="35"/>
      <c r="VLY52" s="35"/>
      <c r="VLZ52" s="35"/>
      <c r="VMA52" s="35"/>
      <c r="VMB52" s="35"/>
      <c r="VMC52" s="35"/>
      <c r="VMD52" s="35"/>
      <c r="VME52" s="35"/>
      <c r="VMF52" s="35"/>
      <c r="VMG52" s="35"/>
      <c r="VMH52" s="35"/>
      <c r="VMI52" s="35"/>
      <c r="VMJ52" s="35"/>
      <c r="VMK52" s="35"/>
      <c r="VML52" s="35"/>
      <c r="VMM52" s="35"/>
      <c r="VMN52" s="35"/>
      <c r="VMO52" s="35"/>
      <c r="VMP52" s="35"/>
      <c r="VMQ52" s="35"/>
      <c r="VMR52" s="35"/>
      <c r="VMS52" s="35"/>
      <c r="VMT52" s="35"/>
      <c r="VMU52" s="35"/>
      <c r="VMV52" s="35"/>
      <c r="VMW52" s="35"/>
      <c r="VMX52" s="35"/>
      <c r="VMY52" s="35"/>
      <c r="VMZ52" s="35"/>
      <c r="VNA52" s="35"/>
      <c r="VNB52" s="35"/>
      <c r="VNC52" s="35"/>
      <c r="VND52" s="35"/>
      <c r="VNE52" s="35"/>
      <c r="VNF52" s="35"/>
      <c r="VNG52" s="35"/>
      <c r="VNH52" s="35"/>
      <c r="VNI52" s="35"/>
      <c r="VNJ52" s="35"/>
      <c r="VNK52" s="35"/>
      <c r="VNL52" s="35"/>
      <c r="VNM52" s="35"/>
      <c r="VNN52" s="35"/>
      <c r="VNO52" s="35"/>
      <c r="VNP52" s="35"/>
      <c r="VNQ52" s="35"/>
      <c r="VNR52" s="35"/>
      <c r="VNS52" s="35"/>
      <c r="VNT52" s="35"/>
      <c r="VNU52" s="35"/>
      <c r="VNV52" s="35"/>
      <c r="VNW52" s="35"/>
      <c r="VNX52" s="35"/>
      <c r="VNY52" s="35"/>
      <c r="VNZ52" s="35"/>
      <c r="VOA52" s="35"/>
      <c r="VOB52" s="35"/>
      <c r="VOC52" s="35"/>
      <c r="VOD52" s="35"/>
      <c r="VOE52" s="35"/>
      <c r="VOF52" s="35"/>
      <c r="VOG52" s="35"/>
      <c r="VOH52" s="35"/>
      <c r="VOI52" s="35"/>
      <c r="VOJ52" s="35"/>
      <c r="VOK52" s="35"/>
      <c r="VOL52" s="35"/>
      <c r="VOM52" s="35"/>
      <c r="VON52" s="35"/>
      <c r="VOO52" s="35"/>
      <c r="VOP52" s="35"/>
      <c r="VOQ52" s="35"/>
      <c r="VOR52" s="35"/>
      <c r="VOS52" s="35"/>
      <c r="VOT52" s="35"/>
      <c r="VOU52" s="35"/>
      <c r="VOV52" s="35"/>
      <c r="VOW52" s="35"/>
      <c r="VOX52" s="35"/>
      <c r="VOY52" s="35"/>
      <c r="VOZ52" s="35"/>
      <c r="VPA52" s="35"/>
      <c r="VPB52" s="35"/>
      <c r="VPC52" s="35"/>
      <c r="VPD52" s="35"/>
      <c r="VPE52" s="35"/>
      <c r="VPF52" s="35"/>
      <c r="VPG52" s="35"/>
      <c r="VPH52" s="35"/>
      <c r="VPI52" s="35"/>
      <c r="VPJ52" s="35"/>
      <c r="VPK52" s="35"/>
      <c r="VPL52" s="35"/>
      <c r="VPM52" s="35"/>
      <c r="VPN52" s="35"/>
      <c r="VPO52" s="35"/>
      <c r="VPP52" s="35"/>
      <c r="VPQ52" s="35"/>
      <c r="VPR52" s="35"/>
      <c r="VPS52" s="35"/>
      <c r="VPT52" s="35"/>
      <c r="VPU52" s="35"/>
      <c r="VPV52" s="35"/>
      <c r="VPW52" s="35"/>
      <c r="VPX52" s="35"/>
      <c r="VPY52" s="35"/>
      <c r="VPZ52" s="35"/>
      <c r="VQA52" s="35"/>
      <c r="VQB52" s="35"/>
      <c r="VQC52" s="35"/>
      <c r="VQD52" s="35"/>
      <c r="VQE52" s="35"/>
      <c r="VQF52" s="35"/>
      <c r="VQG52" s="35"/>
      <c r="VQH52" s="35"/>
      <c r="VQI52" s="35"/>
      <c r="VQJ52" s="35"/>
      <c r="VQK52" s="35"/>
      <c r="VQL52" s="35"/>
      <c r="VQM52" s="35"/>
      <c r="VQN52" s="35"/>
      <c r="VQO52" s="35"/>
      <c r="VQP52" s="35"/>
      <c r="VQQ52" s="35"/>
      <c r="VQR52" s="35"/>
      <c r="VQS52" s="35"/>
      <c r="VQT52" s="35"/>
      <c r="VQU52" s="35"/>
      <c r="VQV52" s="35"/>
      <c r="VQW52" s="35"/>
      <c r="VQX52" s="35"/>
      <c r="VQY52" s="35"/>
      <c r="VQZ52" s="35"/>
      <c r="VRA52" s="35"/>
      <c r="VRB52" s="35"/>
      <c r="VRC52" s="35"/>
      <c r="VRD52" s="35"/>
      <c r="VRE52" s="35"/>
      <c r="VRF52" s="35"/>
      <c r="VRG52" s="35"/>
      <c r="VRH52" s="35"/>
      <c r="VRI52" s="35"/>
      <c r="VRJ52" s="35"/>
      <c r="VRK52" s="35"/>
      <c r="VRL52" s="35"/>
      <c r="VRM52" s="35"/>
      <c r="VRN52" s="35"/>
      <c r="VRO52" s="35"/>
      <c r="VRP52" s="35"/>
      <c r="VRQ52" s="35"/>
      <c r="VRR52" s="35"/>
      <c r="VRS52" s="35"/>
      <c r="VRT52" s="35"/>
      <c r="VRU52" s="35"/>
      <c r="VRV52" s="35"/>
      <c r="VRW52" s="35"/>
      <c r="VRX52" s="35"/>
      <c r="VRY52" s="35"/>
      <c r="VRZ52" s="35"/>
      <c r="VSA52" s="35"/>
      <c r="VSB52" s="35"/>
      <c r="VSC52" s="35"/>
      <c r="VSD52" s="35"/>
      <c r="VSE52" s="35"/>
      <c r="VSF52" s="35"/>
      <c r="VSG52" s="35"/>
      <c r="VSH52" s="35"/>
      <c r="VSI52" s="35"/>
      <c r="VSJ52" s="35"/>
      <c r="VSK52" s="35"/>
      <c r="VSL52" s="35"/>
      <c r="VSM52" s="35"/>
      <c r="VSN52" s="35"/>
      <c r="VSO52" s="35"/>
      <c r="VSP52" s="35"/>
      <c r="VSQ52" s="35"/>
      <c r="VSR52" s="35"/>
      <c r="VSS52" s="35"/>
      <c r="VST52" s="35"/>
      <c r="VSU52" s="35"/>
      <c r="VSV52" s="35"/>
      <c r="VSW52" s="35"/>
      <c r="VSX52" s="35"/>
      <c r="VSY52" s="35"/>
      <c r="VSZ52" s="35"/>
      <c r="VTA52" s="35"/>
      <c r="VTB52" s="35"/>
      <c r="VTC52" s="35"/>
      <c r="VTD52" s="35"/>
      <c r="VTE52" s="35"/>
      <c r="VTF52" s="35"/>
      <c r="VTG52" s="35"/>
      <c r="VTH52" s="35"/>
      <c r="VTI52" s="35"/>
      <c r="VTJ52" s="35"/>
      <c r="VTK52" s="35"/>
      <c r="VTL52" s="35"/>
      <c r="VTM52" s="35"/>
      <c r="VTN52" s="35"/>
      <c r="VTO52" s="35"/>
      <c r="VTP52" s="35"/>
      <c r="VTQ52" s="35"/>
      <c r="VTR52" s="35"/>
      <c r="VTS52" s="35"/>
      <c r="VTT52" s="35"/>
      <c r="VTU52" s="35"/>
      <c r="VTV52" s="35"/>
      <c r="VTW52" s="35"/>
      <c r="VTX52" s="35"/>
      <c r="VTY52" s="35"/>
      <c r="VTZ52" s="35"/>
      <c r="VUA52" s="35"/>
      <c r="VUB52" s="35"/>
      <c r="VUC52" s="35"/>
      <c r="VUD52" s="35"/>
      <c r="VUE52" s="35"/>
      <c r="VUF52" s="35"/>
      <c r="VUG52" s="35"/>
      <c r="VUH52" s="35"/>
      <c r="VUI52" s="35"/>
      <c r="VUJ52" s="35"/>
      <c r="VUK52" s="35"/>
      <c r="VUL52" s="35"/>
      <c r="VUM52" s="35"/>
      <c r="VUN52" s="35"/>
      <c r="VUO52" s="35"/>
      <c r="VUP52" s="35"/>
      <c r="VUQ52" s="35"/>
      <c r="VUR52" s="35"/>
      <c r="VUS52" s="35"/>
      <c r="VUT52" s="35"/>
      <c r="VUU52" s="35"/>
      <c r="VUV52" s="35"/>
      <c r="VUW52" s="35"/>
      <c r="VUX52" s="35"/>
      <c r="VUY52" s="35"/>
      <c r="VUZ52" s="35"/>
      <c r="VVA52" s="35"/>
      <c r="VVB52" s="35"/>
      <c r="VVC52" s="35"/>
      <c r="VVD52" s="35"/>
      <c r="VVE52" s="35"/>
      <c r="VVF52" s="35"/>
      <c r="VVG52" s="35"/>
      <c r="VVH52" s="35"/>
      <c r="VVI52" s="35"/>
      <c r="VVJ52" s="35"/>
      <c r="VVK52" s="35"/>
      <c r="VVL52" s="35"/>
      <c r="VVM52" s="35"/>
      <c r="VVN52" s="35"/>
      <c r="VVO52" s="35"/>
      <c r="VVP52" s="35"/>
      <c r="VVQ52" s="35"/>
      <c r="VVR52" s="35"/>
      <c r="VVS52" s="35"/>
      <c r="VVT52" s="35"/>
      <c r="VVU52" s="35"/>
      <c r="VVV52" s="35"/>
      <c r="VVW52" s="35"/>
      <c r="VVX52" s="35"/>
      <c r="VVY52" s="35"/>
      <c r="VVZ52" s="35"/>
      <c r="VWA52" s="35"/>
      <c r="VWB52" s="35"/>
      <c r="VWC52" s="35"/>
      <c r="VWD52" s="35"/>
      <c r="VWE52" s="35"/>
      <c r="VWF52" s="35"/>
      <c r="VWG52" s="35"/>
      <c r="VWH52" s="35"/>
      <c r="VWI52" s="35"/>
      <c r="VWJ52" s="35"/>
      <c r="VWK52" s="35"/>
      <c r="VWL52" s="35"/>
      <c r="VWM52" s="35"/>
      <c r="VWN52" s="35"/>
      <c r="VWO52" s="35"/>
      <c r="VWP52" s="35"/>
      <c r="VWQ52" s="35"/>
      <c r="VWR52" s="35"/>
      <c r="VWS52" s="35"/>
      <c r="VWT52" s="35"/>
      <c r="VWU52" s="35"/>
      <c r="VWV52" s="35"/>
      <c r="VWW52" s="35"/>
      <c r="VWX52" s="35"/>
      <c r="VWY52" s="35"/>
      <c r="VWZ52" s="35"/>
      <c r="VXA52" s="35"/>
      <c r="VXB52" s="35"/>
      <c r="VXC52" s="35"/>
      <c r="VXD52" s="35"/>
      <c r="VXE52" s="35"/>
      <c r="VXF52" s="35"/>
      <c r="VXG52" s="35"/>
      <c r="VXH52" s="35"/>
      <c r="VXI52" s="35"/>
      <c r="VXJ52" s="35"/>
      <c r="VXK52" s="35"/>
      <c r="VXL52" s="35"/>
      <c r="VXM52" s="35"/>
      <c r="VXN52" s="35"/>
      <c r="VXO52" s="35"/>
      <c r="VXP52" s="35"/>
      <c r="VXQ52" s="35"/>
      <c r="VXR52" s="35"/>
      <c r="VXS52" s="35"/>
      <c r="VXT52" s="35"/>
      <c r="VXU52" s="35"/>
      <c r="VXV52" s="35"/>
      <c r="VXW52" s="35"/>
      <c r="VXX52" s="35"/>
      <c r="VXY52" s="35"/>
      <c r="VXZ52" s="35"/>
      <c r="VYA52" s="35"/>
      <c r="VYB52" s="35"/>
      <c r="VYC52" s="35"/>
      <c r="VYD52" s="35"/>
      <c r="VYE52" s="35"/>
      <c r="VYF52" s="35"/>
      <c r="VYG52" s="35"/>
      <c r="VYH52" s="35"/>
      <c r="VYI52" s="35"/>
      <c r="VYJ52" s="35"/>
      <c r="VYK52" s="35"/>
      <c r="VYL52" s="35"/>
      <c r="VYM52" s="35"/>
      <c r="VYN52" s="35"/>
      <c r="VYO52" s="35"/>
      <c r="VYP52" s="35"/>
      <c r="VYQ52" s="35"/>
      <c r="VYR52" s="35"/>
      <c r="VYS52" s="35"/>
      <c r="VYT52" s="35"/>
      <c r="VYU52" s="35"/>
      <c r="VYV52" s="35"/>
      <c r="VYW52" s="35"/>
      <c r="VYX52" s="35"/>
      <c r="VYY52" s="35"/>
      <c r="VYZ52" s="35"/>
      <c r="VZA52" s="35"/>
      <c r="VZB52" s="35"/>
      <c r="VZC52" s="35"/>
      <c r="VZD52" s="35"/>
      <c r="VZE52" s="35"/>
      <c r="VZF52" s="35"/>
      <c r="VZG52" s="35"/>
      <c r="VZH52" s="35"/>
      <c r="VZI52" s="35"/>
      <c r="VZJ52" s="35"/>
      <c r="VZK52" s="35"/>
      <c r="VZL52" s="35"/>
      <c r="VZM52" s="35"/>
      <c r="VZN52" s="35"/>
      <c r="VZO52" s="35"/>
      <c r="VZP52" s="35"/>
      <c r="VZQ52" s="35"/>
      <c r="VZR52" s="35"/>
      <c r="VZS52" s="35"/>
      <c r="VZT52" s="35"/>
      <c r="VZU52" s="35"/>
      <c r="VZV52" s="35"/>
      <c r="VZW52" s="35"/>
      <c r="VZX52" s="35"/>
      <c r="VZY52" s="35"/>
      <c r="VZZ52" s="35"/>
      <c r="WAA52" s="35"/>
      <c r="WAB52" s="35"/>
      <c r="WAC52" s="35"/>
      <c r="WAD52" s="35"/>
      <c r="WAE52" s="35"/>
      <c r="WAF52" s="35"/>
      <c r="WAG52" s="35"/>
      <c r="WAH52" s="35"/>
      <c r="WAI52" s="35"/>
      <c r="WAJ52" s="35"/>
      <c r="WAK52" s="35"/>
      <c r="WAL52" s="35"/>
      <c r="WAM52" s="35"/>
      <c r="WAN52" s="35"/>
      <c r="WAO52" s="35"/>
      <c r="WAP52" s="35"/>
      <c r="WAQ52" s="35"/>
      <c r="WAR52" s="35"/>
      <c r="WAS52" s="35"/>
      <c r="WAT52" s="35"/>
      <c r="WAU52" s="35"/>
      <c r="WAV52" s="35"/>
      <c r="WAW52" s="35"/>
      <c r="WAX52" s="35"/>
      <c r="WAY52" s="35"/>
      <c r="WAZ52" s="35"/>
      <c r="WBA52" s="35"/>
      <c r="WBB52" s="35"/>
      <c r="WBC52" s="35"/>
      <c r="WBD52" s="35"/>
      <c r="WBE52" s="35"/>
      <c r="WBF52" s="35"/>
      <c r="WBG52" s="35"/>
      <c r="WBH52" s="35"/>
      <c r="WBI52" s="35"/>
      <c r="WBJ52" s="35"/>
      <c r="WBK52" s="35"/>
      <c r="WBL52" s="35"/>
      <c r="WBM52" s="35"/>
      <c r="WBN52" s="35"/>
      <c r="WBO52" s="35"/>
      <c r="WBP52" s="35"/>
      <c r="WBQ52" s="35"/>
      <c r="WBR52" s="35"/>
      <c r="WBS52" s="35"/>
      <c r="WBT52" s="35"/>
      <c r="WBU52" s="35"/>
      <c r="WBV52" s="35"/>
      <c r="WBW52" s="35"/>
      <c r="WBX52" s="35"/>
      <c r="WBY52" s="35"/>
      <c r="WBZ52" s="35"/>
      <c r="WCA52" s="35"/>
      <c r="WCB52" s="35"/>
      <c r="WCC52" s="35"/>
      <c r="WCD52" s="35"/>
      <c r="WCE52" s="35"/>
      <c r="WCF52" s="35"/>
      <c r="WCG52" s="35"/>
      <c r="WCH52" s="35"/>
      <c r="WCI52" s="35"/>
      <c r="WCJ52" s="35"/>
      <c r="WCK52" s="35"/>
      <c r="WCL52" s="35"/>
      <c r="WCM52" s="35"/>
      <c r="WCN52" s="35"/>
      <c r="WCO52" s="35"/>
      <c r="WCP52" s="35"/>
      <c r="WCQ52" s="35"/>
      <c r="WCR52" s="35"/>
      <c r="WCS52" s="35"/>
      <c r="WCT52" s="35"/>
      <c r="WCU52" s="35"/>
      <c r="WCV52" s="35"/>
      <c r="WCW52" s="35"/>
      <c r="WCX52" s="35"/>
      <c r="WCY52" s="35"/>
      <c r="WCZ52" s="35"/>
      <c r="WDA52" s="35"/>
      <c r="WDB52" s="35"/>
      <c r="WDC52" s="35"/>
      <c r="WDD52" s="35"/>
      <c r="WDE52" s="35"/>
      <c r="WDF52" s="35"/>
      <c r="WDG52" s="35"/>
      <c r="WDH52" s="35"/>
      <c r="WDI52" s="35"/>
      <c r="WDJ52" s="35"/>
      <c r="WDK52" s="35"/>
      <c r="WDL52" s="35"/>
      <c r="WDM52" s="35"/>
      <c r="WDN52" s="35"/>
      <c r="WDO52" s="35"/>
      <c r="WDP52" s="35"/>
      <c r="WDQ52" s="35"/>
      <c r="WDR52" s="35"/>
      <c r="WDS52" s="35"/>
      <c r="WDT52" s="35"/>
      <c r="WDU52" s="35"/>
      <c r="WDV52" s="35"/>
      <c r="WDW52" s="35"/>
      <c r="WDX52" s="35"/>
      <c r="WDY52" s="35"/>
      <c r="WDZ52" s="35"/>
      <c r="WEA52" s="35"/>
      <c r="WEB52" s="35"/>
      <c r="WEC52" s="35"/>
      <c r="WED52" s="35"/>
      <c r="WEE52" s="35"/>
      <c r="WEF52" s="35"/>
      <c r="WEG52" s="35"/>
      <c r="WEH52" s="35"/>
      <c r="WEI52" s="35"/>
      <c r="WEJ52" s="35"/>
      <c r="WEK52" s="35"/>
      <c r="WEL52" s="35"/>
      <c r="WEM52" s="35"/>
      <c r="WEN52" s="35"/>
      <c r="WEO52" s="35"/>
      <c r="WEP52" s="35"/>
      <c r="WEQ52" s="35"/>
      <c r="WER52" s="35"/>
      <c r="WES52" s="35"/>
      <c r="WET52" s="35"/>
      <c r="WEU52" s="35"/>
      <c r="WEV52" s="35"/>
      <c r="WEW52" s="35"/>
      <c r="WEX52" s="35"/>
      <c r="WEY52" s="35"/>
      <c r="WEZ52" s="35"/>
      <c r="WFA52" s="35"/>
      <c r="WFB52" s="35"/>
      <c r="WFC52" s="35"/>
      <c r="WFD52" s="35"/>
      <c r="WFE52" s="35"/>
      <c r="WFF52" s="35"/>
      <c r="WFG52" s="35"/>
      <c r="WFH52" s="35"/>
      <c r="WFI52" s="35"/>
      <c r="WFJ52" s="35"/>
      <c r="WFK52" s="35"/>
      <c r="WFL52" s="35"/>
      <c r="WFM52" s="35"/>
      <c r="WFN52" s="35"/>
      <c r="WFO52" s="35"/>
      <c r="WFP52" s="35"/>
      <c r="WFQ52" s="35"/>
      <c r="WFR52" s="35"/>
      <c r="WFS52" s="35"/>
      <c r="WFT52" s="35"/>
      <c r="WFU52" s="35"/>
      <c r="WFV52" s="35"/>
      <c r="WFW52" s="35"/>
      <c r="WFX52" s="35"/>
      <c r="WFY52" s="35"/>
      <c r="WFZ52" s="35"/>
      <c r="WGA52" s="35"/>
      <c r="WGB52" s="35"/>
      <c r="WGC52" s="35"/>
      <c r="WGD52" s="35"/>
      <c r="WGE52" s="35"/>
      <c r="WGF52" s="35"/>
      <c r="WGG52" s="35"/>
      <c r="WGH52" s="35"/>
      <c r="WGI52" s="35"/>
      <c r="WGJ52" s="35"/>
      <c r="WGK52" s="35"/>
      <c r="WGL52" s="35"/>
      <c r="WGM52" s="35"/>
      <c r="WGN52" s="35"/>
      <c r="WGO52" s="35"/>
      <c r="WGP52" s="35"/>
      <c r="WGQ52" s="35"/>
      <c r="WGR52" s="35"/>
      <c r="WGS52" s="35"/>
      <c r="WGT52" s="35"/>
      <c r="WGU52" s="35"/>
      <c r="WGV52" s="35"/>
      <c r="WGW52" s="35"/>
      <c r="WGX52" s="35"/>
      <c r="WGY52" s="35"/>
      <c r="WGZ52" s="35"/>
      <c r="WHA52" s="35"/>
      <c r="WHB52" s="35"/>
      <c r="WHC52" s="35"/>
      <c r="WHD52" s="35"/>
      <c r="WHE52" s="35"/>
      <c r="WHF52" s="35"/>
      <c r="WHG52" s="35"/>
      <c r="WHH52" s="35"/>
      <c r="WHI52" s="35"/>
      <c r="WHJ52" s="35"/>
      <c r="WHK52" s="35"/>
      <c r="WHL52" s="35"/>
      <c r="WHM52" s="35"/>
      <c r="WHN52" s="35"/>
      <c r="WHO52" s="35"/>
      <c r="WHP52" s="35"/>
      <c r="WHQ52" s="35"/>
      <c r="WHR52" s="35"/>
      <c r="WHS52" s="35"/>
      <c r="WHT52" s="35"/>
      <c r="WHU52" s="35"/>
      <c r="WHV52" s="35"/>
      <c r="WHW52" s="35"/>
      <c r="WHX52" s="35"/>
      <c r="WHY52" s="35"/>
      <c r="WHZ52" s="35"/>
      <c r="WIA52" s="35"/>
      <c r="WIB52" s="35"/>
      <c r="WIC52" s="35"/>
      <c r="WID52" s="35"/>
      <c r="WIE52" s="35"/>
      <c r="WIF52" s="35"/>
      <c r="WIG52" s="35"/>
      <c r="WIH52" s="35"/>
      <c r="WII52" s="35"/>
      <c r="WIJ52" s="35"/>
      <c r="WIK52" s="35"/>
      <c r="WIL52" s="35"/>
      <c r="WIM52" s="35"/>
      <c r="WIN52" s="35"/>
      <c r="WIO52" s="35"/>
      <c r="WIP52" s="35"/>
      <c r="WIQ52" s="35"/>
      <c r="WIR52" s="35"/>
      <c r="WIS52" s="35"/>
      <c r="WIT52" s="35"/>
      <c r="WIU52" s="35"/>
      <c r="WIV52" s="35"/>
      <c r="WIW52" s="35"/>
      <c r="WIX52" s="35"/>
      <c r="WIY52" s="35"/>
      <c r="WIZ52" s="35"/>
      <c r="WJA52" s="35"/>
      <c r="WJB52" s="35"/>
      <c r="WJC52" s="35"/>
      <c r="WJD52" s="35"/>
      <c r="WJE52" s="35"/>
      <c r="WJF52" s="35"/>
      <c r="WJG52" s="35"/>
      <c r="WJH52" s="35"/>
      <c r="WJI52" s="35"/>
      <c r="WJJ52" s="35"/>
      <c r="WJK52" s="35"/>
      <c r="WJL52" s="35"/>
      <c r="WJM52" s="35"/>
      <c r="WJN52" s="35"/>
      <c r="WJO52" s="35"/>
      <c r="WJP52" s="35"/>
      <c r="WJQ52" s="35"/>
      <c r="WJR52" s="35"/>
      <c r="WJS52" s="35"/>
      <c r="WJT52" s="35"/>
      <c r="WJU52" s="35"/>
      <c r="WJV52" s="35"/>
      <c r="WJW52" s="35"/>
      <c r="WJX52" s="35"/>
      <c r="WJY52" s="35"/>
      <c r="WJZ52" s="35"/>
      <c r="WKA52" s="35"/>
      <c r="WKB52" s="35"/>
      <c r="WKC52" s="35"/>
      <c r="WKD52" s="35"/>
      <c r="WKE52" s="35"/>
      <c r="WKF52" s="35"/>
      <c r="WKG52" s="35"/>
      <c r="WKH52" s="35"/>
      <c r="WKI52" s="35"/>
      <c r="WKJ52" s="35"/>
      <c r="WKK52" s="35"/>
      <c r="WKL52" s="35"/>
      <c r="WKM52" s="35"/>
      <c r="WKN52" s="35"/>
      <c r="WKO52" s="35"/>
      <c r="WKP52" s="35"/>
      <c r="WKQ52" s="35"/>
      <c r="WKR52" s="35"/>
      <c r="WKS52" s="35"/>
      <c r="WKT52" s="35"/>
      <c r="WKU52" s="35"/>
      <c r="WKV52" s="35"/>
      <c r="WKW52" s="35"/>
      <c r="WKX52" s="35"/>
      <c r="WKY52" s="35"/>
      <c r="WKZ52" s="35"/>
      <c r="WLA52" s="35"/>
      <c r="WLB52" s="35"/>
      <c r="WLC52" s="35"/>
      <c r="WLD52" s="35"/>
      <c r="WLE52" s="35"/>
      <c r="WLF52" s="35"/>
      <c r="WLG52" s="35"/>
      <c r="WLH52" s="35"/>
      <c r="WLI52" s="35"/>
      <c r="WLJ52" s="35"/>
      <c r="WLK52" s="35"/>
      <c r="WLL52" s="35"/>
      <c r="WLM52" s="35"/>
      <c r="WLN52" s="35"/>
      <c r="WLO52" s="35"/>
      <c r="WLP52" s="35"/>
      <c r="WLQ52" s="35"/>
      <c r="WLR52" s="35"/>
      <c r="WLS52" s="35"/>
      <c r="WLT52" s="35"/>
      <c r="WLU52" s="35"/>
      <c r="WLV52" s="35"/>
      <c r="WLW52" s="35"/>
      <c r="WLX52" s="35"/>
      <c r="WLY52" s="35"/>
      <c r="WLZ52" s="35"/>
      <c r="WMA52" s="35"/>
      <c r="WMB52" s="35"/>
      <c r="WMC52" s="35"/>
      <c r="WMD52" s="35"/>
      <c r="WME52" s="35"/>
      <c r="WMF52" s="35"/>
      <c r="WMG52" s="35"/>
      <c r="WMH52" s="35"/>
      <c r="WMI52" s="35"/>
      <c r="WMJ52" s="35"/>
      <c r="WMK52" s="35"/>
      <c r="WML52" s="35"/>
      <c r="WMM52" s="35"/>
      <c r="WMN52" s="35"/>
      <c r="WMO52" s="35"/>
      <c r="WMP52" s="35"/>
      <c r="WMQ52" s="35"/>
      <c r="WMR52" s="35"/>
      <c r="WMS52" s="35"/>
      <c r="WMT52" s="35"/>
      <c r="WMU52" s="35"/>
      <c r="WMV52" s="35"/>
      <c r="WMW52" s="35"/>
      <c r="WMX52" s="35"/>
      <c r="WMY52" s="35"/>
      <c r="WMZ52" s="35"/>
      <c r="WNA52" s="35"/>
      <c r="WNB52" s="35"/>
      <c r="WNC52" s="35"/>
      <c r="WND52" s="35"/>
      <c r="WNE52" s="35"/>
      <c r="WNF52" s="35"/>
      <c r="WNG52" s="35"/>
      <c r="WNH52" s="35"/>
      <c r="WNI52" s="35"/>
      <c r="WNJ52" s="35"/>
      <c r="WNK52" s="35"/>
      <c r="WNL52" s="35"/>
      <c r="WNM52" s="35"/>
      <c r="WNN52" s="35"/>
      <c r="WNO52" s="35"/>
      <c r="WNP52" s="35"/>
      <c r="WNQ52" s="35"/>
      <c r="WNR52" s="35"/>
      <c r="WNS52" s="35"/>
      <c r="WNT52" s="35"/>
      <c r="WNU52" s="35"/>
      <c r="WNV52" s="35"/>
      <c r="WNW52" s="35"/>
      <c r="WNX52" s="35"/>
      <c r="WNY52" s="35"/>
      <c r="WNZ52" s="35"/>
      <c r="WOA52" s="35"/>
      <c r="WOB52" s="35"/>
      <c r="WOC52" s="35"/>
      <c r="WOD52" s="35"/>
      <c r="WOE52" s="35"/>
      <c r="WOF52" s="35"/>
      <c r="WOG52" s="35"/>
      <c r="WOH52" s="35"/>
      <c r="WOI52" s="35"/>
      <c r="WOJ52" s="35"/>
      <c r="WOK52" s="35"/>
      <c r="WOL52" s="35"/>
      <c r="WOM52" s="35"/>
      <c r="WON52" s="35"/>
      <c r="WOO52" s="35"/>
      <c r="WOP52" s="35"/>
      <c r="WOQ52" s="35"/>
      <c r="WOR52" s="35"/>
      <c r="WOS52" s="35"/>
      <c r="WOT52" s="35"/>
      <c r="WOU52" s="35"/>
      <c r="WOV52" s="35"/>
      <c r="WOW52" s="35"/>
      <c r="WOX52" s="35"/>
      <c r="WOY52" s="35"/>
      <c r="WOZ52" s="35"/>
      <c r="WPA52" s="35"/>
      <c r="WPB52" s="35"/>
      <c r="WPC52" s="35"/>
      <c r="WPD52" s="35"/>
      <c r="WPE52" s="35"/>
      <c r="WPF52" s="35"/>
      <c r="WPG52" s="35"/>
      <c r="WPH52" s="35"/>
      <c r="WPI52" s="35"/>
      <c r="WPJ52" s="35"/>
      <c r="WPK52" s="35"/>
      <c r="WPL52" s="35"/>
      <c r="WPM52" s="35"/>
      <c r="WPN52" s="35"/>
      <c r="WPO52" s="35"/>
      <c r="WPP52" s="35"/>
      <c r="WPQ52" s="35"/>
      <c r="WPR52" s="35"/>
      <c r="WPS52" s="35"/>
      <c r="WPT52" s="35"/>
      <c r="WPU52" s="35"/>
      <c r="WPV52" s="35"/>
      <c r="WPW52" s="35"/>
      <c r="WPX52" s="35"/>
      <c r="WPY52" s="35"/>
      <c r="WPZ52" s="35"/>
      <c r="WQA52" s="35"/>
      <c r="WQB52" s="35"/>
      <c r="WQC52" s="35"/>
      <c r="WQD52" s="35"/>
      <c r="WQE52" s="35"/>
      <c r="WQF52" s="35"/>
      <c r="WQG52" s="35"/>
      <c r="WQH52" s="35"/>
      <c r="WQI52" s="35"/>
      <c r="WQJ52" s="35"/>
      <c r="WQK52" s="35"/>
      <c r="WQL52" s="35"/>
      <c r="WQM52" s="35"/>
      <c r="WQN52" s="35"/>
      <c r="WQO52" s="35"/>
      <c r="WQP52" s="35"/>
      <c r="WQQ52" s="35"/>
      <c r="WQR52" s="35"/>
      <c r="WQS52" s="35"/>
      <c r="WQT52" s="35"/>
      <c r="WQU52" s="35"/>
      <c r="WQV52" s="35"/>
      <c r="WQW52" s="35"/>
      <c r="WQX52" s="35"/>
      <c r="WQY52" s="35"/>
      <c r="WQZ52" s="35"/>
      <c r="WRA52" s="35"/>
      <c r="WRB52" s="35"/>
      <c r="WRC52" s="35"/>
      <c r="WRD52" s="35"/>
      <c r="WRE52" s="35"/>
      <c r="WRF52" s="35"/>
      <c r="WRG52" s="35"/>
      <c r="WRH52" s="35"/>
      <c r="WRI52" s="35"/>
      <c r="WRJ52" s="35"/>
      <c r="WRK52" s="35"/>
      <c r="WRL52" s="35"/>
      <c r="WRM52" s="35"/>
      <c r="WRN52" s="35"/>
      <c r="WRO52" s="35"/>
      <c r="WRP52" s="35"/>
      <c r="WRQ52" s="35"/>
      <c r="WRR52" s="35"/>
      <c r="WRS52" s="35"/>
      <c r="WRT52" s="35"/>
      <c r="WRU52" s="35"/>
      <c r="WRV52" s="35"/>
      <c r="WRW52" s="35"/>
      <c r="WRX52" s="35"/>
      <c r="WRY52" s="35"/>
      <c r="WRZ52" s="35"/>
      <c r="WSA52" s="35"/>
      <c r="WSB52" s="35"/>
      <c r="WSC52" s="35"/>
      <c r="WSD52" s="35"/>
      <c r="WSE52" s="35"/>
      <c r="WSF52" s="35"/>
      <c r="WSG52" s="35"/>
      <c r="WSH52" s="35"/>
      <c r="WSI52" s="35"/>
      <c r="WSJ52" s="35"/>
      <c r="WSK52" s="35"/>
      <c r="WSL52" s="35"/>
      <c r="WSM52" s="35"/>
      <c r="WSN52" s="35"/>
      <c r="WSO52" s="35"/>
      <c r="WSP52" s="35"/>
      <c r="WSQ52" s="35"/>
      <c r="WSR52" s="35"/>
      <c r="WSS52" s="35"/>
      <c r="WST52" s="35"/>
      <c r="WSU52" s="35"/>
      <c r="WSV52" s="35"/>
      <c r="WSW52" s="35"/>
      <c r="WSX52" s="35"/>
      <c r="WSY52" s="35"/>
      <c r="WSZ52" s="35"/>
      <c r="WTA52" s="35"/>
      <c r="WTB52" s="35"/>
      <c r="WTC52" s="35"/>
      <c r="WTD52" s="35"/>
      <c r="WTE52" s="35"/>
      <c r="WTF52" s="35"/>
      <c r="WTG52" s="35"/>
      <c r="WTH52" s="35"/>
      <c r="WTI52" s="35"/>
      <c r="WTJ52" s="35"/>
      <c r="WTK52" s="35"/>
      <c r="WTL52" s="35"/>
      <c r="WTM52" s="35"/>
      <c r="WTN52" s="35"/>
      <c r="WTO52" s="35"/>
      <c r="WTP52" s="35"/>
      <c r="WTQ52" s="35"/>
      <c r="WTR52" s="35"/>
      <c r="WTS52" s="35"/>
      <c r="WTT52" s="35"/>
      <c r="WTU52" s="35"/>
      <c r="WTV52" s="35"/>
      <c r="WTW52" s="35"/>
      <c r="WTX52" s="35"/>
      <c r="WTY52" s="35"/>
      <c r="WTZ52" s="35"/>
      <c r="WUA52" s="35"/>
      <c r="WUB52" s="35"/>
      <c r="WUC52" s="35"/>
      <c r="WUD52" s="35"/>
      <c r="WUE52" s="35"/>
      <c r="WUF52" s="35"/>
      <c r="WUG52" s="35"/>
      <c r="WUH52" s="35"/>
      <c r="WUI52" s="35"/>
      <c r="WUJ52" s="35"/>
      <c r="WUK52" s="35"/>
      <c r="WUL52" s="35"/>
      <c r="WUM52" s="35"/>
      <c r="WUN52" s="35"/>
      <c r="WUO52" s="35"/>
      <c r="WUP52" s="35"/>
      <c r="WUQ52" s="35"/>
      <c r="WUR52" s="35"/>
      <c r="WUS52" s="35"/>
      <c r="WUT52" s="35"/>
      <c r="WUU52" s="35"/>
      <c r="WUV52" s="35"/>
      <c r="WUW52" s="35"/>
      <c r="WUX52" s="35"/>
      <c r="WUY52" s="35"/>
      <c r="WUZ52" s="35"/>
      <c r="WVA52" s="35"/>
      <c r="WVB52" s="35"/>
      <c r="WVC52" s="35"/>
      <c r="WVD52" s="35"/>
      <c r="WVE52" s="35"/>
      <c r="WVF52" s="35"/>
      <c r="WVG52" s="35"/>
      <c r="WVH52" s="35"/>
      <c r="WVI52" s="35"/>
      <c r="WVJ52" s="35"/>
      <c r="WVK52" s="35"/>
      <c r="WVL52" s="35"/>
      <c r="WVM52" s="35"/>
      <c r="WVN52" s="35"/>
      <c r="WVO52" s="35"/>
      <c r="WVP52" s="35"/>
      <c r="WVQ52" s="35"/>
      <c r="WVR52" s="35"/>
      <c r="WVS52" s="35"/>
      <c r="WVT52" s="35"/>
      <c r="WVU52" s="35"/>
      <c r="WVV52" s="35"/>
      <c r="WVW52" s="35"/>
      <c r="WVX52" s="35"/>
      <c r="WVY52" s="35"/>
      <c r="WVZ52" s="35"/>
      <c r="WWA52" s="35"/>
      <c r="WWB52" s="35"/>
      <c r="WWC52" s="35"/>
      <c r="WWD52" s="35"/>
      <c r="WWE52" s="35"/>
      <c r="WWF52" s="35"/>
      <c r="WWG52" s="35"/>
      <c r="WWH52" s="35"/>
      <c r="WWI52" s="35"/>
      <c r="WWJ52" s="35"/>
      <c r="WWK52" s="35"/>
      <c r="WWL52" s="35"/>
      <c r="WWM52" s="35"/>
      <c r="WWN52" s="35"/>
      <c r="WWO52" s="35"/>
      <c r="WWP52" s="35"/>
      <c r="WWQ52" s="35"/>
      <c r="WWR52" s="35"/>
      <c r="WWS52" s="35"/>
      <c r="WWT52" s="35"/>
      <c r="WWU52" s="35"/>
      <c r="WWV52" s="35"/>
      <c r="WWW52" s="35"/>
      <c r="WWX52" s="35"/>
      <c r="WWY52" s="35"/>
      <c r="WWZ52" s="35"/>
      <c r="WXA52" s="35"/>
      <c r="WXB52" s="35"/>
      <c r="WXC52" s="35"/>
      <c r="WXD52" s="35"/>
      <c r="WXE52" s="35"/>
      <c r="WXF52" s="35"/>
      <c r="WXG52" s="35"/>
      <c r="WXH52" s="35"/>
      <c r="WXI52" s="35"/>
      <c r="WXJ52" s="35"/>
      <c r="WXK52" s="35"/>
      <c r="WXL52" s="35"/>
      <c r="WXM52" s="35"/>
      <c r="WXN52" s="35"/>
      <c r="WXO52" s="35"/>
      <c r="WXP52" s="35"/>
      <c r="WXQ52" s="35"/>
      <c r="WXR52" s="35"/>
      <c r="WXS52" s="35"/>
      <c r="WXT52" s="35"/>
      <c r="WXU52" s="35"/>
      <c r="WXV52" s="35"/>
      <c r="WXW52" s="35"/>
      <c r="WXX52" s="35"/>
      <c r="WXY52" s="35"/>
      <c r="WXZ52" s="35"/>
      <c r="WYA52" s="35"/>
      <c r="WYB52" s="35"/>
      <c r="WYC52" s="35"/>
      <c r="WYD52" s="35"/>
      <c r="WYE52" s="35"/>
      <c r="WYF52" s="35"/>
      <c r="WYG52" s="35"/>
      <c r="WYH52" s="35"/>
      <c r="WYI52" s="35"/>
      <c r="WYJ52" s="35"/>
      <c r="WYK52" s="35"/>
      <c r="WYL52" s="35"/>
      <c r="WYM52" s="35"/>
      <c r="WYN52" s="35"/>
      <c r="WYO52" s="35"/>
      <c r="WYP52" s="35"/>
      <c r="WYQ52" s="35"/>
      <c r="WYR52" s="35"/>
      <c r="WYS52" s="35"/>
      <c r="WYT52" s="35"/>
      <c r="WYU52" s="35"/>
      <c r="WYV52" s="35"/>
      <c r="WYW52" s="35"/>
      <c r="WYX52" s="35"/>
      <c r="WYY52" s="35"/>
      <c r="WYZ52" s="35"/>
      <c r="WZA52" s="35"/>
      <c r="WZB52" s="35"/>
      <c r="WZC52" s="35"/>
      <c r="WZD52" s="35"/>
      <c r="WZE52" s="35"/>
      <c r="WZF52" s="35"/>
      <c r="WZG52" s="35"/>
      <c r="WZH52" s="35"/>
      <c r="WZI52" s="35"/>
      <c r="WZJ52" s="35"/>
      <c r="WZK52" s="35"/>
      <c r="WZL52" s="35"/>
      <c r="WZM52" s="35"/>
      <c r="WZN52" s="35"/>
      <c r="WZO52" s="35"/>
      <c r="WZP52" s="35"/>
      <c r="WZQ52" s="35"/>
      <c r="WZR52" s="35"/>
      <c r="WZS52" s="35"/>
      <c r="WZT52" s="35"/>
      <c r="WZU52" s="35"/>
      <c r="WZV52" s="35"/>
      <c r="WZW52" s="35"/>
      <c r="WZX52" s="35"/>
      <c r="WZY52" s="35"/>
      <c r="WZZ52" s="35"/>
      <c r="XAA52" s="35"/>
      <c r="XAB52" s="35"/>
      <c r="XAC52" s="35"/>
      <c r="XAD52" s="35"/>
      <c r="XAE52" s="35"/>
      <c r="XAF52" s="35"/>
      <c r="XAG52" s="35"/>
      <c r="XAH52" s="35"/>
      <c r="XAI52" s="35"/>
      <c r="XAJ52" s="35"/>
      <c r="XAK52" s="35"/>
      <c r="XAL52" s="35"/>
      <c r="XAM52" s="35"/>
      <c r="XAN52" s="35"/>
      <c r="XAO52" s="35"/>
      <c r="XAP52" s="35"/>
      <c r="XAQ52" s="35"/>
      <c r="XAR52" s="35"/>
      <c r="XAS52" s="35"/>
      <c r="XAT52" s="35"/>
      <c r="XAU52" s="35"/>
      <c r="XAV52" s="35"/>
      <c r="XAW52" s="35"/>
      <c r="XAX52" s="35"/>
      <c r="XAY52" s="35"/>
      <c r="XAZ52" s="35"/>
      <c r="XBA52" s="35"/>
      <c r="XBB52" s="35"/>
      <c r="XBC52" s="35"/>
      <c r="XBD52" s="35"/>
      <c r="XBE52" s="35"/>
      <c r="XBF52" s="35"/>
      <c r="XBG52" s="35"/>
      <c r="XBH52" s="35"/>
      <c r="XBI52" s="35"/>
      <c r="XBJ52" s="35"/>
      <c r="XBK52" s="35"/>
      <c r="XBL52" s="35"/>
      <c r="XBM52" s="35"/>
      <c r="XBN52" s="35"/>
      <c r="XBO52" s="35"/>
      <c r="XBP52" s="35"/>
      <c r="XBQ52" s="35"/>
      <c r="XBR52" s="35"/>
      <c r="XBS52" s="35"/>
      <c r="XBT52" s="35"/>
      <c r="XBU52" s="35"/>
      <c r="XBV52" s="35"/>
      <c r="XBW52" s="35"/>
      <c r="XBX52" s="35"/>
      <c r="XBY52" s="35"/>
      <c r="XBZ52" s="35"/>
      <c r="XCA52" s="35"/>
      <c r="XCB52" s="35"/>
      <c r="XCC52" s="35"/>
      <c r="XCD52" s="35"/>
      <c r="XCE52" s="35"/>
      <c r="XCF52" s="35"/>
      <c r="XCG52" s="35"/>
      <c r="XCH52" s="35"/>
      <c r="XCI52" s="35"/>
      <c r="XCJ52" s="35"/>
      <c r="XCK52" s="35"/>
      <c r="XCL52" s="35"/>
      <c r="XCM52" s="35"/>
      <c r="XCN52" s="35"/>
      <c r="XCO52" s="35"/>
      <c r="XCP52" s="35"/>
      <c r="XCQ52" s="35"/>
      <c r="XCR52" s="35"/>
      <c r="XCS52" s="35"/>
      <c r="XCT52" s="35"/>
      <c r="XCU52" s="35"/>
      <c r="XCV52" s="35"/>
      <c r="XCW52" s="35"/>
      <c r="XCX52" s="35"/>
      <c r="XCY52" s="35"/>
      <c r="XCZ52" s="35"/>
      <c r="XDA52" s="35"/>
      <c r="XDB52" s="35"/>
      <c r="XDC52" s="35"/>
      <c r="XDD52" s="35"/>
      <c r="XDE52" s="35"/>
      <c r="XDF52" s="35"/>
      <c r="XDG52" s="35"/>
      <c r="XDH52" s="35"/>
      <c r="XDI52" s="35"/>
      <c r="XDJ52" s="35"/>
      <c r="XDK52" s="35"/>
      <c r="XDL52" s="35"/>
      <c r="XDM52" s="35"/>
      <c r="XDN52" s="35"/>
      <c r="XDO52" s="35"/>
      <c r="XDP52" s="35"/>
      <c r="XDQ52" s="35"/>
      <c r="XDR52" s="35"/>
      <c r="XDS52" s="35"/>
      <c r="XDT52" s="35"/>
      <c r="XDU52" s="35"/>
      <c r="XDV52" s="35"/>
      <c r="XDW52" s="35"/>
      <c r="XDX52" s="35"/>
      <c r="XDY52" s="35"/>
      <c r="XDZ52" s="35"/>
      <c r="XEA52" s="35"/>
      <c r="XEB52" s="35"/>
      <c r="XEC52" s="35"/>
      <c r="XED52" s="35"/>
      <c r="XEE52" s="35"/>
      <c r="XEF52" s="35"/>
      <c r="XEG52" s="35"/>
      <c r="XEH52" s="35"/>
      <c r="XEI52" s="35"/>
      <c r="XEJ52" s="35"/>
      <c r="XEK52" s="35"/>
      <c r="XEL52" s="35"/>
      <c r="XEM52" s="35"/>
      <c r="XEN52" s="35"/>
      <c r="XEO52" s="35"/>
      <c r="XEP52" s="35"/>
      <c r="XEQ52" s="35"/>
      <c r="XER52" s="35"/>
      <c r="XES52" s="35"/>
      <c r="XET52" s="35"/>
      <c r="XEU52" s="35"/>
      <c r="XEV52" s="35"/>
      <c r="XEW52" s="35"/>
      <c r="XEX52" s="35"/>
      <c r="XEY52" s="35"/>
      <c r="XEZ52" s="35"/>
      <c r="XFA52" s="35"/>
      <c r="XFB52" s="35"/>
      <c r="XFC52" s="35"/>
      <c r="XFD52" s="35"/>
    </row>
  </sheetData>
  <mergeCells count="11">
    <mergeCell ref="K9:L9"/>
    <mergeCell ref="A3:I3"/>
    <mergeCell ref="A4:I4"/>
    <mergeCell ref="A8:A9"/>
    <mergeCell ref="B8:B9"/>
    <mergeCell ref="C8:C9"/>
    <mergeCell ref="D8:D9"/>
    <mergeCell ref="E8:E9"/>
    <mergeCell ref="F8:G8"/>
    <mergeCell ref="H8:H9"/>
    <mergeCell ref="I8:I9"/>
  </mergeCells>
  <pageMargins left="0.7" right="0.7" top="0.25" bottom="0.47" header="0.2" footer="0.26"/>
  <pageSetup paperSize="5" scale="79" orientation="landscape" horizontalDpi="300" verticalDpi="300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opLeftCell="A10" workbookViewId="0">
      <selection activeCell="D44" sqref="D44"/>
    </sheetView>
  </sheetViews>
  <sheetFormatPr defaultRowHeight="15" x14ac:dyDescent="0.25"/>
  <cols>
    <col min="1" max="1" width="15.42578125" customWidth="1"/>
    <col min="2" max="2" width="12.42578125" customWidth="1"/>
    <col min="3" max="3" width="9.7109375" customWidth="1"/>
    <col min="4" max="4" width="17.140625" customWidth="1"/>
    <col min="5" max="5" width="16.28515625" customWidth="1"/>
    <col min="6" max="6" width="16.140625" customWidth="1"/>
    <col min="7" max="7" width="16.85546875" customWidth="1"/>
    <col min="8" max="8" width="15.5703125" customWidth="1"/>
    <col min="9" max="9" width="13.85546875" customWidth="1"/>
    <col min="10" max="10" width="15.7109375" customWidth="1"/>
    <col min="11" max="11" width="18.5703125" customWidth="1"/>
    <col min="257" max="257" width="15.42578125" customWidth="1"/>
    <col min="258" max="258" width="12.42578125" customWidth="1"/>
    <col min="259" max="259" width="9.7109375" customWidth="1"/>
    <col min="260" max="260" width="17.140625" customWidth="1"/>
    <col min="261" max="261" width="16.28515625" customWidth="1"/>
    <col min="262" max="262" width="16.140625" customWidth="1"/>
    <col min="263" max="263" width="16.85546875" customWidth="1"/>
    <col min="264" max="264" width="15.5703125" customWidth="1"/>
    <col min="265" max="265" width="13.85546875" customWidth="1"/>
    <col min="266" max="266" width="15.7109375" customWidth="1"/>
    <col min="267" max="267" width="18.5703125" customWidth="1"/>
    <col min="513" max="513" width="15.42578125" customWidth="1"/>
    <col min="514" max="514" width="12.42578125" customWidth="1"/>
    <col min="515" max="515" width="9.7109375" customWidth="1"/>
    <col min="516" max="516" width="17.140625" customWidth="1"/>
    <col min="517" max="517" width="16.28515625" customWidth="1"/>
    <col min="518" max="518" width="16.140625" customWidth="1"/>
    <col min="519" max="519" width="16.85546875" customWidth="1"/>
    <col min="520" max="520" width="15.5703125" customWidth="1"/>
    <col min="521" max="521" width="13.85546875" customWidth="1"/>
    <col min="522" max="522" width="15.7109375" customWidth="1"/>
    <col min="523" max="523" width="18.5703125" customWidth="1"/>
    <col min="769" max="769" width="15.42578125" customWidth="1"/>
    <col min="770" max="770" width="12.42578125" customWidth="1"/>
    <col min="771" max="771" width="9.7109375" customWidth="1"/>
    <col min="772" max="772" width="17.140625" customWidth="1"/>
    <col min="773" max="773" width="16.28515625" customWidth="1"/>
    <col min="774" max="774" width="16.140625" customWidth="1"/>
    <col min="775" max="775" width="16.85546875" customWidth="1"/>
    <col min="776" max="776" width="15.5703125" customWidth="1"/>
    <col min="777" max="777" width="13.85546875" customWidth="1"/>
    <col min="778" max="778" width="15.7109375" customWidth="1"/>
    <col min="779" max="779" width="18.5703125" customWidth="1"/>
    <col min="1025" max="1025" width="15.42578125" customWidth="1"/>
    <col min="1026" max="1026" width="12.42578125" customWidth="1"/>
    <col min="1027" max="1027" width="9.7109375" customWidth="1"/>
    <col min="1028" max="1028" width="17.140625" customWidth="1"/>
    <col min="1029" max="1029" width="16.28515625" customWidth="1"/>
    <col min="1030" max="1030" width="16.140625" customWidth="1"/>
    <col min="1031" max="1031" width="16.85546875" customWidth="1"/>
    <col min="1032" max="1032" width="15.5703125" customWidth="1"/>
    <col min="1033" max="1033" width="13.85546875" customWidth="1"/>
    <col min="1034" max="1034" width="15.7109375" customWidth="1"/>
    <col min="1035" max="1035" width="18.5703125" customWidth="1"/>
    <col min="1281" max="1281" width="15.42578125" customWidth="1"/>
    <col min="1282" max="1282" width="12.42578125" customWidth="1"/>
    <col min="1283" max="1283" width="9.7109375" customWidth="1"/>
    <col min="1284" max="1284" width="17.140625" customWidth="1"/>
    <col min="1285" max="1285" width="16.28515625" customWidth="1"/>
    <col min="1286" max="1286" width="16.140625" customWidth="1"/>
    <col min="1287" max="1287" width="16.85546875" customWidth="1"/>
    <col min="1288" max="1288" width="15.5703125" customWidth="1"/>
    <col min="1289" max="1289" width="13.85546875" customWidth="1"/>
    <col min="1290" max="1290" width="15.7109375" customWidth="1"/>
    <col min="1291" max="1291" width="18.5703125" customWidth="1"/>
    <col min="1537" max="1537" width="15.42578125" customWidth="1"/>
    <col min="1538" max="1538" width="12.42578125" customWidth="1"/>
    <col min="1539" max="1539" width="9.7109375" customWidth="1"/>
    <col min="1540" max="1540" width="17.140625" customWidth="1"/>
    <col min="1541" max="1541" width="16.28515625" customWidth="1"/>
    <col min="1542" max="1542" width="16.140625" customWidth="1"/>
    <col min="1543" max="1543" width="16.85546875" customWidth="1"/>
    <col min="1544" max="1544" width="15.5703125" customWidth="1"/>
    <col min="1545" max="1545" width="13.85546875" customWidth="1"/>
    <col min="1546" max="1546" width="15.7109375" customWidth="1"/>
    <col min="1547" max="1547" width="18.5703125" customWidth="1"/>
    <col min="1793" max="1793" width="15.42578125" customWidth="1"/>
    <col min="1794" max="1794" width="12.42578125" customWidth="1"/>
    <col min="1795" max="1795" width="9.7109375" customWidth="1"/>
    <col min="1796" max="1796" width="17.140625" customWidth="1"/>
    <col min="1797" max="1797" width="16.28515625" customWidth="1"/>
    <col min="1798" max="1798" width="16.140625" customWidth="1"/>
    <col min="1799" max="1799" width="16.85546875" customWidth="1"/>
    <col min="1800" max="1800" width="15.5703125" customWidth="1"/>
    <col min="1801" max="1801" width="13.85546875" customWidth="1"/>
    <col min="1802" max="1802" width="15.7109375" customWidth="1"/>
    <col min="1803" max="1803" width="18.5703125" customWidth="1"/>
    <col min="2049" max="2049" width="15.42578125" customWidth="1"/>
    <col min="2050" max="2050" width="12.42578125" customWidth="1"/>
    <col min="2051" max="2051" width="9.7109375" customWidth="1"/>
    <col min="2052" max="2052" width="17.140625" customWidth="1"/>
    <col min="2053" max="2053" width="16.28515625" customWidth="1"/>
    <col min="2054" max="2054" width="16.140625" customWidth="1"/>
    <col min="2055" max="2055" width="16.85546875" customWidth="1"/>
    <col min="2056" max="2056" width="15.5703125" customWidth="1"/>
    <col min="2057" max="2057" width="13.85546875" customWidth="1"/>
    <col min="2058" max="2058" width="15.7109375" customWidth="1"/>
    <col min="2059" max="2059" width="18.5703125" customWidth="1"/>
    <col min="2305" max="2305" width="15.42578125" customWidth="1"/>
    <col min="2306" max="2306" width="12.42578125" customWidth="1"/>
    <col min="2307" max="2307" width="9.7109375" customWidth="1"/>
    <col min="2308" max="2308" width="17.140625" customWidth="1"/>
    <col min="2309" max="2309" width="16.28515625" customWidth="1"/>
    <col min="2310" max="2310" width="16.140625" customWidth="1"/>
    <col min="2311" max="2311" width="16.85546875" customWidth="1"/>
    <col min="2312" max="2312" width="15.5703125" customWidth="1"/>
    <col min="2313" max="2313" width="13.85546875" customWidth="1"/>
    <col min="2314" max="2314" width="15.7109375" customWidth="1"/>
    <col min="2315" max="2315" width="18.5703125" customWidth="1"/>
    <col min="2561" max="2561" width="15.42578125" customWidth="1"/>
    <col min="2562" max="2562" width="12.42578125" customWidth="1"/>
    <col min="2563" max="2563" width="9.7109375" customWidth="1"/>
    <col min="2564" max="2564" width="17.140625" customWidth="1"/>
    <col min="2565" max="2565" width="16.28515625" customWidth="1"/>
    <col min="2566" max="2566" width="16.140625" customWidth="1"/>
    <col min="2567" max="2567" width="16.85546875" customWidth="1"/>
    <col min="2568" max="2568" width="15.5703125" customWidth="1"/>
    <col min="2569" max="2569" width="13.85546875" customWidth="1"/>
    <col min="2570" max="2570" width="15.7109375" customWidth="1"/>
    <col min="2571" max="2571" width="18.5703125" customWidth="1"/>
    <col min="2817" max="2817" width="15.42578125" customWidth="1"/>
    <col min="2818" max="2818" width="12.42578125" customWidth="1"/>
    <col min="2819" max="2819" width="9.7109375" customWidth="1"/>
    <col min="2820" max="2820" width="17.140625" customWidth="1"/>
    <col min="2821" max="2821" width="16.28515625" customWidth="1"/>
    <col min="2822" max="2822" width="16.140625" customWidth="1"/>
    <col min="2823" max="2823" width="16.85546875" customWidth="1"/>
    <col min="2824" max="2824" width="15.5703125" customWidth="1"/>
    <col min="2825" max="2825" width="13.85546875" customWidth="1"/>
    <col min="2826" max="2826" width="15.7109375" customWidth="1"/>
    <col min="2827" max="2827" width="18.5703125" customWidth="1"/>
    <col min="3073" max="3073" width="15.42578125" customWidth="1"/>
    <col min="3074" max="3074" width="12.42578125" customWidth="1"/>
    <col min="3075" max="3075" width="9.7109375" customWidth="1"/>
    <col min="3076" max="3076" width="17.140625" customWidth="1"/>
    <col min="3077" max="3077" width="16.28515625" customWidth="1"/>
    <col min="3078" max="3078" width="16.140625" customWidth="1"/>
    <col min="3079" max="3079" width="16.85546875" customWidth="1"/>
    <col min="3080" max="3080" width="15.5703125" customWidth="1"/>
    <col min="3081" max="3081" width="13.85546875" customWidth="1"/>
    <col min="3082" max="3082" width="15.7109375" customWidth="1"/>
    <col min="3083" max="3083" width="18.5703125" customWidth="1"/>
    <col min="3329" max="3329" width="15.42578125" customWidth="1"/>
    <col min="3330" max="3330" width="12.42578125" customWidth="1"/>
    <col min="3331" max="3331" width="9.7109375" customWidth="1"/>
    <col min="3332" max="3332" width="17.140625" customWidth="1"/>
    <col min="3333" max="3333" width="16.28515625" customWidth="1"/>
    <col min="3334" max="3334" width="16.140625" customWidth="1"/>
    <col min="3335" max="3335" width="16.85546875" customWidth="1"/>
    <col min="3336" max="3336" width="15.5703125" customWidth="1"/>
    <col min="3337" max="3337" width="13.85546875" customWidth="1"/>
    <col min="3338" max="3338" width="15.7109375" customWidth="1"/>
    <col min="3339" max="3339" width="18.5703125" customWidth="1"/>
    <col min="3585" max="3585" width="15.42578125" customWidth="1"/>
    <col min="3586" max="3586" width="12.42578125" customWidth="1"/>
    <col min="3587" max="3587" width="9.7109375" customWidth="1"/>
    <col min="3588" max="3588" width="17.140625" customWidth="1"/>
    <col min="3589" max="3589" width="16.28515625" customWidth="1"/>
    <col min="3590" max="3590" width="16.140625" customWidth="1"/>
    <col min="3591" max="3591" width="16.85546875" customWidth="1"/>
    <col min="3592" max="3592" width="15.5703125" customWidth="1"/>
    <col min="3593" max="3593" width="13.85546875" customWidth="1"/>
    <col min="3594" max="3594" width="15.7109375" customWidth="1"/>
    <col min="3595" max="3595" width="18.5703125" customWidth="1"/>
    <col min="3841" max="3841" width="15.42578125" customWidth="1"/>
    <col min="3842" max="3842" width="12.42578125" customWidth="1"/>
    <col min="3843" max="3843" width="9.7109375" customWidth="1"/>
    <col min="3844" max="3844" width="17.140625" customWidth="1"/>
    <col min="3845" max="3845" width="16.28515625" customWidth="1"/>
    <col min="3846" max="3846" width="16.140625" customWidth="1"/>
    <col min="3847" max="3847" width="16.85546875" customWidth="1"/>
    <col min="3848" max="3848" width="15.5703125" customWidth="1"/>
    <col min="3849" max="3849" width="13.85546875" customWidth="1"/>
    <col min="3850" max="3850" width="15.7109375" customWidth="1"/>
    <col min="3851" max="3851" width="18.5703125" customWidth="1"/>
    <col min="4097" max="4097" width="15.42578125" customWidth="1"/>
    <col min="4098" max="4098" width="12.42578125" customWidth="1"/>
    <col min="4099" max="4099" width="9.7109375" customWidth="1"/>
    <col min="4100" max="4100" width="17.140625" customWidth="1"/>
    <col min="4101" max="4101" width="16.28515625" customWidth="1"/>
    <col min="4102" max="4102" width="16.140625" customWidth="1"/>
    <col min="4103" max="4103" width="16.85546875" customWidth="1"/>
    <col min="4104" max="4104" width="15.5703125" customWidth="1"/>
    <col min="4105" max="4105" width="13.85546875" customWidth="1"/>
    <col min="4106" max="4106" width="15.7109375" customWidth="1"/>
    <col min="4107" max="4107" width="18.5703125" customWidth="1"/>
    <col min="4353" max="4353" width="15.42578125" customWidth="1"/>
    <col min="4354" max="4354" width="12.42578125" customWidth="1"/>
    <col min="4355" max="4355" width="9.7109375" customWidth="1"/>
    <col min="4356" max="4356" width="17.140625" customWidth="1"/>
    <col min="4357" max="4357" width="16.28515625" customWidth="1"/>
    <col min="4358" max="4358" width="16.140625" customWidth="1"/>
    <col min="4359" max="4359" width="16.85546875" customWidth="1"/>
    <col min="4360" max="4360" width="15.5703125" customWidth="1"/>
    <col min="4361" max="4361" width="13.85546875" customWidth="1"/>
    <col min="4362" max="4362" width="15.7109375" customWidth="1"/>
    <col min="4363" max="4363" width="18.5703125" customWidth="1"/>
    <col min="4609" max="4609" width="15.42578125" customWidth="1"/>
    <col min="4610" max="4610" width="12.42578125" customWidth="1"/>
    <col min="4611" max="4611" width="9.7109375" customWidth="1"/>
    <col min="4612" max="4612" width="17.140625" customWidth="1"/>
    <col min="4613" max="4613" width="16.28515625" customWidth="1"/>
    <col min="4614" max="4614" width="16.140625" customWidth="1"/>
    <col min="4615" max="4615" width="16.85546875" customWidth="1"/>
    <col min="4616" max="4616" width="15.5703125" customWidth="1"/>
    <col min="4617" max="4617" width="13.85546875" customWidth="1"/>
    <col min="4618" max="4618" width="15.7109375" customWidth="1"/>
    <col min="4619" max="4619" width="18.5703125" customWidth="1"/>
    <col min="4865" max="4865" width="15.42578125" customWidth="1"/>
    <col min="4866" max="4866" width="12.42578125" customWidth="1"/>
    <col min="4867" max="4867" width="9.7109375" customWidth="1"/>
    <col min="4868" max="4868" width="17.140625" customWidth="1"/>
    <col min="4869" max="4869" width="16.28515625" customWidth="1"/>
    <col min="4870" max="4870" width="16.140625" customWidth="1"/>
    <col min="4871" max="4871" width="16.85546875" customWidth="1"/>
    <col min="4872" max="4872" width="15.5703125" customWidth="1"/>
    <col min="4873" max="4873" width="13.85546875" customWidth="1"/>
    <col min="4874" max="4874" width="15.7109375" customWidth="1"/>
    <col min="4875" max="4875" width="18.5703125" customWidth="1"/>
    <col min="5121" max="5121" width="15.42578125" customWidth="1"/>
    <col min="5122" max="5122" width="12.42578125" customWidth="1"/>
    <col min="5123" max="5123" width="9.7109375" customWidth="1"/>
    <col min="5124" max="5124" width="17.140625" customWidth="1"/>
    <col min="5125" max="5125" width="16.28515625" customWidth="1"/>
    <col min="5126" max="5126" width="16.140625" customWidth="1"/>
    <col min="5127" max="5127" width="16.85546875" customWidth="1"/>
    <col min="5128" max="5128" width="15.5703125" customWidth="1"/>
    <col min="5129" max="5129" width="13.85546875" customWidth="1"/>
    <col min="5130" max="5130" width="15.7109375" customWidth="1"/>
    <col min="5131" max="5131" width="18.5703125" customWidth="1"/>
    <col min="5377" max="5377" width="15.42578125" customWidth="1"/>
    <col min="5378" max="5378" width="12.42578125" customWidth="1"/>
    <col min="5379" max="5379" width="9.7109375" customWidth="1"/>
    <col min="5380" max="5380" width="17.140625" customWidth="1"/>
    <col min="5381" max="5381" width="16.28515625" customWidth="1"/>
    <col min="5382" max="5382" width="16.140625" customWidth="1"/>
    <col min="5383" max="5383" width="16.85546875" customWidth="1"/>
    <col min="5384" max="5384" width="15.5703125" customWidth="1"/>
    <col min="5385" max="5385" width="13.85546875" customWidth="1"/>
    <col min="5386" max="5386" width="15.7109375" customWidth="1"/>
    <col min="5387" max="5387" width="18.5703125" customWidth="1"/>
    <col min="5633" max="5633" width="15.42578125" customWidth="1"/>
    <col min="5634" max="5634" width="12.42578125" customWidth="1"/>
    <col min="5635" max="5635" width="9.7109375" customWidth="1"/>
    <col min="5636" max="5636" width="17.140625" customWidth="1"/>
    <col min="5637" max="5637" width="16.28515625" customWidth="1"/>
    <col min="5638" max="5638" width="16.140625" customWidth="1"/>
    <col min="5639" max="5639" width="16.85546875" customWidth="1"/>
    <col min="5640" max="5640" width="15.5703125" customWidth="1"/>
    <col min="5641" max="5641" width="13.85546875" customWidth="1"/>
    <col min="5642" max="5642" width="15.7109375" customWidth="1"/>
    <col min="5643" max="5643" width="18.5703125" customWidth="1"/>
    <col min="5889" max="5889" width="15.42578125" customWidth="1"/>
    <col min="5890" max="5890" width="12.42578125" customWidth="1"/>
    <col min="5891" max="5891" width="9.7109375" customWidth="1"/>
    <col min="5892" max="5892" width="17.140625" customWidth="1"/>
    <col min="5893" max="5893" width="16.28515625" customWidth="1"/>
    <col min="5894" max="5894" width="16.140625" customWidth="1"/>
    <col min="5895" max="5895" width="16.85546875" customWidth="1"/>
    <col min="5896" max="5896" width="15.5703125" customWidth="1"/>
    <col min="5897" max="5897" width="13.85546875" customWidth="1"/>
    <col min="5898" max="5898" width="15.7109375" customWidth="1"/>
    <col min="5899" max="5899" width="18.5703125" customWidth="1"/>
    <col min="6145" max="6145" width="15.42578125" customWidth="1"/>
    <col min="6146" max="6146" width="12.42578125" customWidth="1"/>
    <col min="6147" max="6147" width="9.7109375" customWidth="1"/>
    <col min="6148" max="6148" width="17.140625" customWidth="1"/>
    <col min="6149" max="6149" width="16.28515625" customWidth="1"/>
    <col min="6150" max="6150" width="16.140625" customWidth="1"/>
    <col min="6151" max="6151" width="16.85546875" customWidth="1"/>
    <col min="6152" max="6152" width="15.5703125" customWidth="1"/>
    <col min="6153" max="6153" width="13.85546875" customWidth="1"/>
    <col min="6154" max="6154" width="15.7109375" customWidth="1"/>
    <col min="6155" max="6155" width="18.5703125" customWidth="1"/>
    <col min="6401" max="6401" width="15.42578125" customWidth="1"/>
    <col min="6402" max="6402" width="12.42578125" customWidth="1"/>
    <col min="6403" max="6403" width="9.7109375" customWidth="1"/>
    <col min="6404" max="6404" width="17.140625" customWidth="1"/>
    <col min="6405" max="6405" width="16.28515625" customWidth="1"/>
    <col min="6406" max="6406" width="16.140625" customWidth="1"/>
    <col min="6407" max="6407" width="16.85546875" customWidth="1"/>
    <col min="6408" max="6408" width="15.5703125" customWidth="1"/>
    <col min="6409" max="6409" width="13.85546875" customWidth="1"/>
    <col min="6410" max="6410" width="15.7109375" customWidth="1"/>
    <col min="6411" max="6411" width="18.5703125" customWidth="1"/>
    <col min="6657" max="6657" width="15.42578125" customWidth="1"/>
    <col min="6658" max="6658" width="12.42578125" customWidth="1"/>
    <col min="6659" max="6659" width="9.7109375" customWidth="1"/>
    <col min="6660" max="6660" width="17.140625" customWidth="1"/>
    <col min="6661" max="6661" width="16.28515625" customWidth="1"/>
    <col min="6662" max="6662" width="16.140625" customWidth="1"/>
    <col min="6663" max="6663" width="16.85546875" customWidth="1"/>
    <col min="6664" max="6664" width="15.5703125" customWidth="1"/>
    <col min="6665" max="6665" width="13.85546875" customWidth="1"/>
    <col min="6666" max="6666" width="15.7109375" customWidth="1"/>
    <col min="6667" max="6667" width="18.5703125" customWidth="1"/>
    <col min="6913" max="6913" width="15.42578125" customWidth="1"/>
    <col min="6914" max="6914" width="12.42578125" customWidth="1"/>
    <col min="6915" max="6915" width="9.7109375" customWidth="1"/>
    <col min="6916" max="6916" width="17.140625" customWidth="1"/>
    <col min="6917" max="6917" width="16.28515625" customWidth="1"/>
    <col min="6918" max="6918" width="16.140625" customWidth="1"/>
    <col min="6919" max="6919" width="16.85546875" customWidth="1"/>
    <col min="6920" max="6920" width="15.5703125" customWidth="1"/>
    <col min="6921" max="6921" width="13.85546875" customWidth="1"/>
    <col min="6922" max="6922" width="15.7109375" customWidth="1"/>
    <col min="6923" max="6923" width="18.5703125" customWidth="1"/>
    <col min="7169" max="7169" width="15.42578125" customWidth="1"/>
    <col min="7170" max="7170" width="12.42578125" customWidth="1"/>
    <col min="7171" max="7171" width="9.7109375" customWidth="1"/>
    <col min="7172" max="7172" width="17.140625" customWidth="1"/>
    <col min="7173" max="7173" width="16.28515625" customWidth="1"/>
    <col min="7174" max="7174" width="16.140625" customWidth="1"/>
    <col min="7175" max="7175" width="16.85546875" customWidth="1"/>
    <col min="7176" max="7176" width="15.5703125" customWidth="1"/>
    <col min="7177" max="7177" width="13.85546875" customWidth="1"/>
    <col min="7178" max="7178" width="15.7109375" customWidth="1"/>
    <col min="7179" max="7179" width="18.5703125" customWidth="1"/>
    <col min="7425" max="7425" width="15.42578125" customWidth="1"/>
    <col min="7426" max="7426" width="12.42578125" customWidth="1"/>
    <col min="7427" max="7427" width="9.7109375" customWidth="1"/>
    <col min="7428" max="7428" width="17.140625" customWidth="1"/>
    <col min="7429" max="7429" width="16.28515625" customWidth="1"/>
    <col min="7430" max="7430" width="16.140625" customWidth="1"/>
    <col min="7431" max="7431" width="16.85546875" customWidth="1"/>
    <col min="7432" max="7432" width="15.5703125" customWidth="1"/>
    <col min="7433" max="7433" width="13.85546875" customWidth="1"/>
    <col min="7434" max="7434" width="15.7109375" customWidth="1"/>
    <col min="7435" max="7435" width="18.5703125" customWidth="1"/>
    <col min="7681" max="7681" width="15.42578125" customWidth="1"/>
    <col min="7682" max="7682" width="12.42578125" customWidth="1"/>
    <col min="7683" max="7683" width="9.7109375" customWidth="1"/>
    <col min="7684" max="7684" width="17.140625" customWidth="1"/>
    <col min="7685" max="7685" width="16.28515625" customWidth="1"/>
    <col min="7686" max="7686" width="16.140625" customWidth="1"/>
    <col min="7687" max="7687" width="16.85546875" customWidth="1"/>
    <col min="7688" max="7688" width="15.5703125" customWidth="1"/>
    <col min="7689" max="7689" width="13.85546875" customWidth="1"/>
    <col min="7690" max="7690" width="15.7109375" customWidth="1"/>
    <col min="7691" max="7691" width="18.5703125" customWidth="1"/>
    <col min="7937" max="7937" width="15.42578125" customWidth="1"/>
    <col min="7938" max="7938" width="12.42578125" customWidth="1"/>
    <col min="7939" max="7939" width="9.7109375" customWidth="1"/>
    <col min="7940" max="7940" width="17.140625" customWidth="1"/>
    <col min="7941" max="7941" width="16.28515625" customWidth="1"/>
    <col min="7942" max="7942" width="16.140625" customWidth="1"/>
    <col min="7943" max="7943" width="16.85546875" customWidth="1"/>
    <col min="7944" max="7944" width="15.5703125" customWidth="1"/>
    <col min="7945" max="7945" width="13.85546875" customWidth="1"/>
    <col min="7946" max="7946" width="15.7109375" customWidth="1"/>
    <col min="7947" max="7947" width="18.5703125" customWidth="1"/>
    <col min="8193" max="8193" width="15.42578125" customWidth="1"/>
    <col min="8194" max="8194" width="12.42578125" customWidth="1"/>
    <col min="8195" max="8195" width="9.7109375" customWidth="1"/>
    <col min="8196" max="8196" width="17.140625" customWidth="1"/>
    <col min="8197" max="8197" width="16.28515625" customWidth="1"/>
    <col min="8198" max="8198" width="16.140625" customWidth="1"/>
    <col min="8199" max="8199" width="16.85546875" customWidth="1"/>
    <col min="8200" max="8200" width="15.5703125" customWidth="1"/>
    <col min="8201" max="8201" width="13.85546875" customWidth="1"/>
    <col min="8202" max="8202" width="15.7109375" customWidth="1"/>
    <col min="8203" max="8203" width="18.5703125" customWidth="1"/>
    <col min="8449" max="8449" width="15.42578125" customWidth="1"/>
    <col min="8450" max="8450" width="12.42578125" customWidth="1"/>
    <col min="8451" max="8451" width="9.7109375" customWidth="1"/>
    <col min="8452" max="8452" width="17.140625" customWidth="1"/>
    <col min="8453" max="8453" width="16.28515625" customWidth="1"/>
    <col min="8454" max="8454" width="16.140625" customWidth="1"/>
    <col min="8455" max="8455" width="16.85546875" customWidth="1"/>
    <col min="8456" max="8456" width="15.5703125" customWidth="1"/>
    <col min="8457" max="8457" width="13.85546875" customWidth="1"/>
    <col min="8458" max="8458" width="15.7109375" customWidth="1"/>
    <col min="8459" max="8459" width="18.5703125" customWidth="1"/>
    <col min="8705" max="8705" width="15.42578125" customWidth="1"/>
    <col min="8706" max="8706" width="12.42578125" customWidth="1"/>
    <col min="8707" max="8707" width="9.7109375" customWidth="1"/>
    <col min="8708" max="8708" width="17.140625" customWidth="1"/>
    <col min="8709" max="8709" width="16.28515625" customWidth="1"/>
    <col min="8710" max="8710" width="16.140625" customWidth="1"/>
    <col min="8711" max="8711" width="16.85546875" customWidth="1"/>
    <col min="8712" max="8712" width="15.5703125" customWidth="1"/>
    <col min="8713" max="8713" width="13.85546875" customWidth="1"/>
    <col min="8714" max="8714" width="15.7109375" customWidth="1"/>
    <col min="8715" max="8715" width="18.5703125" customWidth="1"/>
    <col min="8961" max="8961" width="15.42578125" customWidth="1"/>
    <col min="8962" max="8962" width="12.42578125" customWidth="1"/>
    <col min="8963" max="8963" width="9.7109375" customWidth="1"/>
    <col min="8964" max="8964" width="17.140625" customWidth="1"/>
    <col min="8965" max="8965" width="16.28515625" customWidth="1"/>
    <col min="8966" max="8966" width="16.140625" customWidth="1"/>
    <col min="8967" max="8967" width="16.85546875" customWidth="1"/>
    <col min="8968" max="8968" width="15.5703125" customWidth="1"/>
    <col min="8969" max="8969" width="13.85546875" customWidth="1"/>
    <col min="8970" max="8970" width="15.7109375" customWidth="1"/>
    <col min="8971" max="8971" width="18.5703125" customWidth="1"/>
    <col min="9217" max="9217" width="15.42578125" customWidth="1"/>
    <col min="9218" max="9218" width="12.42578125" customWidth="1"/>
    <col min="9219" max="9219" width="9.7109375" customWidth="1"/>
    <col min="9220" max="9220" width="17.140625" customWidth="1"/>
    <col min="9221" max="9221" width="16.28515625" customWidth="1"/>
    <col min="9222" max="9222" width="16.140625" customWidth="1"/>
    <col min="9223" max="9223" width="16.85546875" customWidth="1"/>
    <col min="9224" max="9224" width="15.5703125" customWidth="1"/>
    <col min="9225" max="9225" width="13.85546875" customWidth="1"/>
    <col min="9226" max="9226" width="15.7109375" customWidth="1"/>
    <col min="9227" max="9227" width="18.5703125" customWidth="1"/>
    <col min="9473" max="9473" width="15.42578125" customWidth="1"/>
    <col min="9474" max="9474" width="12.42578125" customWidth="1"/>
    <col min="9475" max="9475" width="9.7109375" customWidth="1"/>
    <col min="9476" max="9476" width="17.140625" customWidth="1"/>
    <col min="9477" max="9477" width="16.28515625" customWidth="1"/>
    <col min="9478" max="9478" width="16.140625" customWidth="1"/>
    <col min="9479" max="9479" width="16.85546875" customWidth="1"/>
    <col min="9480" max="9480" width="15.5703125" customWidth="1"/>
    <col min="9481" max="9481" width="13.85546875" customWidth="1"/>
    <col min="9482" max="9482" width="15.7109375" customWidth="1"/>
    <col min="9483" max="9483" width="18.5703125" customWidth="1"/>
    <col min="9729" max="9729" width="15.42578125" customWidth="1"/>
    <col min="9730" max="9730" width="12.42578125" customWidth="1"/>
    <col min="9731" max="9731" width="9.7109375" customWidth="1"/>
    <col min="9732" max="9732" width="17.140625" customWidth="1"/>
    <col min="9733" max="9733" width="16.28515625" customWidth="1"/>
    <col min="9734" max="9734" width="16.140625" customWidth="1"/>
    <col min="9735" max="9735" width="16.85546875" customWidth="1"/>
    <col min="9736" max="9736" width="15.5703125" customWidth="1"/>
    <col min="9737" max="9737" width="13.85546875" customWidth="1"/>
    <col min="9738" max="9738" width="15.7109375" customWidth="1"/>
    <col min="9739" max="9739" width="18.5703125" customWidth="1"/>
    <col min="9985" max="9985" width="15.42578125" customWidth="1"/>
    <col min="9986" max="9986" width="12.42578125" customWidth="1"/>
    <col min="9987" max="9987" width="9.7109375" customWidth="1"/>
    <col min="9988" max="9988" width="17.140625" customWidth="1"/>
    <col min="9989" max="9989" width="16.28515625" customWidth="1"/>
    <col min="9990" max="9990" width="16.140625" customWidth="1"/>
    <col min="9991" max="9991" width="16.85546875" customWidth="1"/>
    <col min="9992" max="9992" width="15.5703125" customWidth="1"/>
    <col min="9993" max="9993" width="13.85546875" customWidth="1"/>
    <col min="9994" max="9994" width="15.7109375" customWidth="1"/>
    <col min="9995" max="9995" width="18.5703125" customWidth="1"/>
    <col min="10241" max="10241" width="15.42578125" customWidth="1"/>
    <col min="10242" max="10242" width="12.42578125" customWidth="1"/>
    <col min="10243" max="10243" width="9.7109375" customWidth="1"/>
    <col min="10244" max="10244" width="17.140625" customWidth="1"/>
    <col min="10245" max="10245" width="16.28515625" customWidth="1"/>
    <col min="10246" max="10246" width="16.140625" customWidth="1"/>
    <col min="10247" max="10247" width="16.85546875" customWidth="1"/>
    <col min="10248" max="10248" width="15.5703125" customWidth="1"/>
    <col min="10249" max="10249" width="13.85546875" customWidth="1"/>
    <col min="10250" max="10250" width="15.7109375" customWidth="1"/>
    <col min="10251" max="10251" width="18.5703125" customWidth="1"/>
    <col min="10497" max="10497" width="15.42578125" customWidth="1"/>
    <col min="10498" max="10498" width="12.42578125" customWidth="1"/>
    <col min="10499" max="10499" width="9.7109375" customWidth="1"/>
    <col min="10500" max="10500" width="17.140625" customWidth="1"/>
    <col min="10501" max="10501" width="16.28515625" customWidth="1"/>
    <col min="10502" max="10502" width="16.140625" customWidth="1"/>
    <col min="10503" max="10503" width="16.85546875" customWidth="1"/>
    <col min="10504" max="10504" width="15.5703125" customWidth="1"/>
    <col min="10505" max="10505" width="13.85546875" customWidth="1"/>
    <col min="10506" max="10506" width="15.7109375" customWidth="1"/>
    <col min="10507" max="10507" width="18.5703125" customWidth="1"/>
    <col min="10753" max="10753" width="15.42578125" customWidth="1"/>
    <col min="10754" max="10754" width="12.42578125" customWidth="1"/>
    <col min="10755" max="10755" width="9.7109375" customWidth="1"/>
    <col min="10756" max="10756" width="17.140625" customWidth="1"/>
    <col min="10757" max="10757" width="16.28515625" customWidth="1"/>
    <col min="10758" max="10758" width="16.140625" customWidth="1"/>
    <col min="10759" max="10759" width="16.85546875" customWidth="1"/>
    <col min="10760" max="10760" width="15.5703125" customWidth="1"/>
    <col min="10761" max="10761" width="13.85546875" customWidth="1"/>
    <col min="10762" max="10762" width="15.7109375" customWidth="1"/>
    <col min="10763" max="10763" width="18.5703125" customWidth="1"/>
    <col min="11009" max="11009" width="15.42578125" customWidth="1"/>
    <col min="11010" max="11010" width="12.42578125" customWidth="1"/>
    <col min="11011" max="11011" width="9.7109375" customWidth="1"/>
    <col min="11012" max="11012" width="17.140625" customWidth="1"/>
    <col min="11013" max="11013" width="16.28515625" customWidth="1"/>
    <col min="11014" max="11014" width="16.140625" customWidth="1"/>
    <col min="11015" max="11015" width="16.85546875" customWidth="1"/>
    <col min="11016" max="11016" width="15.5703125" customWidth="1"/>
    <col min="11017" max="11017" width="13.85546875" customWidth="1"/>
    <col min="11018" max="11018" width="15.7109375" customWidth="1"/>
    <col min="11019" max="11019" width="18.5703125" customWidth="1"/>
    <col min="11265" max="11265" width="15.42578125" customWidth="1"/>
    <col min="11266" max="11266" width="12.42578125" customWidth="1"/>
    <col min="11267" max="11267" width="9.7109375" customWidth="1"/>
    <col min="11268" max="11268" width="17.140625" customWidth="1"/>
    <col min="11269" max="11269" width="16.28515625" customWidth="1"/>
    <col min="11270" max="11270" width="16.140625" customWidth="1"/>
    <col min="11271" max="11271" width="16.85546875" customWidth="1"/>
    <col min="11272" max="11272" width="15.5703125" customWidth="1"/>
    <col min="11273" max="11273" width="13.85546875" customWidth="1"/>
    <col min="11274" max="11274" width="15.7109375" customWidth="1"/>
    <col min="11275" max="11275" width="18.5703125" customWidth="1"/>
    <col min="11521" max="11521" width="15.42578125" customWidth="1"/>
    <col min="11522" max="11522" width="12.42578125" customWidth="1"/>
    <col min="11523" max="11523" width="9.7109375" customWidth="1"/>
    <col min="11524" max="11524" width="17.140625" customWidth="1"/>
    <col min="11525" max="11525" width="16.28515625" customWidth="1"/>
    <col min="11526" max="11526" width="16.140625" customWidth="1"/>
    <col min="11527" max="11527" width="16.85546875" customWidth="1"/>
    <col min="11528" max="11528" width="15.5703125" customWidth="1"/>
    <col min="11529" max="11529" width="13.85546875" customWidth="1"/>
    <col min="11530" max="11530" width="15.7109375" customWidth="1"/>
    <col min="11531" max="11531" width="18.5703125" customWidth="1"/>
    <col min="11777" max="11777" width="15.42578125" customWidth="1"/>
    <col min="11778" max="11778" width="12.42578125" customWidth="1"/>
    <col min="11779" max="11779" width="9.7109375" customWidth="1"/>
    <col min="11780" max="11780" width="17.140625" customWidth="1"/>
    <col min="11781" max="11781" width="16.28515625" customWidth="1"/>
    <col min="11782" max="11782" width="16.140625" customWidth="1"/>
    <col min="11783" max="11783" width="16.85546875" customWidth="1"/>
    <col min="11784" max="11784" width="15.5703125" customWidth="1"/>
    <col min="11785" max="11785" width="13.85546875" customWidth="1"/>
    <col min="11786" max="11786" width="15.7109375" customWidth="1"/>
    <col min="11787" max="11787" width="18.5703125" customWidth="1"/>
    <col min="12033" max="12033" width="15.42578125" customWidth="1"/>
    <col min="12034" max="12034" width="12.42578125" customWidth="1"/>
    <col min="12035" max="12035" width="9.7109375" customWidth="1"/>
    <col min="12036" max="12036" width="17.140625" customWidth="1"/>
    <col min="12037" max="12037" width="16.28515625" customWidth="1"/>
    <col min="12038" max="12038" width="16.140625" customWidth="1"/>
    <col min="12039" max="12039" width="16.85546875" customWidth="1"/>
    <col min="12040" max="12040" width="15.5703125" customWidth="1"/>
    <col min="12041" max="12041" width="13.85546875" customWidth="1"/>
    <col min="12042" max="12042" width="15.7109375" customWidth="1"/>
    <col min="12043" max="12043" width="18.5703125" customWidth="1"/>
    <col min="12289" max="12289" width="15.42578125" customWidth="1"/>
    <col min="12290" max="12290" width="12.42578125" customWidth="1"/>
    <col min="12291" max="12291" width="9.7109375" customWidth="1"/>
    <col min="12292" max="12292" width="17.140625" customWidth="1"/>
    <col min="12293" max="12293" width="16.28515625" customWidth="1"/>
    <col min="12294" max="12294" width="16.140625" customWidth="1"/>
    <col min="12295" max="12295" width="16.85546875" customWidth="1"/>
    <col min="12296" max="12296" width="15.5703125" customWidth="1"/>
    <col min="12297" max="12297" width="13.85546875" customWidth="1"/>
    <col min="12298" max="12298" width="15.7109375" customWidth="1"/>
    <col min="12299" max="12299" width="18.5703125" customWidth="1"/>
    <col min="12545" max="12545" width="15.42578125" customWidth="1"/>
    <col min="12546" max="12546" width="12.42578125" customWidth="1"/>
    <col min="12547" max="12547" width="9.7109375" customWidth="1"/>
    <col min="12548" max="12548" width="17.140625" customWidth="1"/>
    <col min="12549" max="12549" width="16.28515625" customWidth="1"/>
    <col min="12550" max="12550" width="16.140625" customWidth="1"/>
    <col min="12551" max="12551" width="16.85546875" customWidth="1"/>
    <col min="12552" max="12552" width="15.5703125" customWidth="1"/>
    <col min="12553" max="12553" width="13.85546875" customWidth="1"/>
    <col min="12554" max="12554" width="15.7109375" customWidth="1"/>
    <col min="12555" max="12555" width="18.5703125" customWidth="1"/>
    <col min="12801" max="12801" width="15.42578125" customWidth="1"/>
    <col min="12802" max="12802" width="12.42578125" customWidth="1"/>
    <col min="12803" max="12803" width="9.7109375" customWidth="1"/>
    <col min="12804" max="12804" width="17.140625" customWidth="1"/>
    <col min="12805" max="12805" width="16.28515625" customWidth="1"/>
    <col min="12806" max="12806" width="16.140625" customWidth="1"/>
    <col min="12807" max="12807" width="16.85546875" customWidth="1"/>
    <col min="12808" max="12808" width="15.5703125" customWidth="1"/>
    <col min="12809" max="12809" width="13.85546875" customWidth="1"/>
    <col min="12810" max="12810" width="15.7109375" customWidth="1"/>
    <col min="12811" max="12811" width="18.5703125" customWidth="1"/>
    <col min="13057" max="13057" width="15.42578125" customWidth="1"/>
    <col min="13058" max="13058" width="12.42578125" customWidth="1"/>
    <col min="13059" max="13059" width="9.7109375" customWidth="1"/>
    <col min="13060" max="13060" width="17.140625" customWidth="1"/>
    <col min="13061" max="13061" width="16.28515625" customWidth="1"/>
    <col min="13062" max="13062" width="16.140625" customWidth="1"/>
    <col min="13063" max="13063" width="16.85546875" customWidth="1"/>
    <col min="13064" max="13064" width="15.5703125" customWidth="1"/>
    <col min="13065" max="13065" width="13.85546875" customWidth="1"/>
    <col min="13066" max="13066" width="15.7109375" customWidth="1"/>
    <col min="13067" max="13067" width="18.5703125" customWidth="1"/>
    <col min="13313" max="13313" width="15.42578125" customWidth="1"/>
    <col min="13314" max="13314" width="12.42578125" customWidth="1"/>
    <col min="13315" max="13315" width="9.7109375" customWidth="1"/>
    <col min="13316" max="13316" width="17.140625" customWidth="1"/>
    <col min="13317" max="13317" width="16.28515625" customWidth="1"/>
    <col min="13318" max="13318" width="16.140625" customWidth="1"/>
    <col min="13319" max="13319" width="16.85546875" customWidth="1"/>
    <col min="13320" max="13320" width="15.5703125" customWidth="1"/>
    <col min="13321" max="13321" width="13.85546875" customWidth="1"/>
    <col min="13322" max="13322" width="15.7109375" customWidth="1"/>
    <col min="13323" max="13323" width="18.5703125" customWidth="1"/>
    <col min="13569" max="13569" width="15.42578125" customWidth="1"/>
    <col min="13570" max="13570" width="12.42578125" customWidth="1"/>
    <col min="13571" max="13571" width="9.7109375" customWidth="1"/>
    <col min="13572" max="13572" width="17.140625" customWidth="1"/>
    <col min="13573" max="13573" width="16.28515625" customWidth="1"/>
    <col min="13574" max="13574" width="16.140625" customWidth="1"/>
    <col min="13575" max="13575" width="16.85546875" customWidth="1"/>
    <col min="13576" max="13576" width="15.5703125" customWidth="1"/>
    <col min="13577" max="13577" width="13.85546875" customWidth="1"/>
    <col min="13578" max="13578" width="15.7109375" customWidth="1"/>
    <col min="13579" max="13579" width="18.5703125" customWidth="1"/>
    <col min="13825" max="13825" width="15.42578125" customWidth="1"/>
    <col min="13826" max="13826" width="12.42578125" customWidth="1"/>
    <col min="13827" max="13827" width="9.7109375" customWidth="1"/>
    <col min="13828" max="13828" width="17.140625" customWidth="1"/>
    <col min="13829" max="13829" width="16.28515625" customWidth="1"/>
    <col min="13830" max="13830" width="16.140625" customWidth="1"/>
    <col min="13831" max="13831" width="16.85546875" customWidth="1"/>
    <col min="13832" max="13832" width="15.5703125" customWidth="1"/>
    <col min="13833" max="13833" width="13.85546875" customWidth="1"/>
    <col min="13834" max="13834" width="15.7109375" customWidth="1"/>
    <col min="13835" max="13835" width="18.5703125" customWidth="1"/>
    <col min="14081" max="14081" width="15.42578125" customWidth="1"/>
    <col min="14082" max="14082" width="12.42578125" customWidth="1"/>
    <col min="14083" max="14083" width="9.7109375" customWidth="1"/>
    <col min="14084" max="14084" width="17.140625" customWidth="1"/>
    <col min="14085" max="14085" width="16.28515625" customWidth="1"/>
    <col min="14086" max="14086" width="16.140625" customWidth="1"/>
    <col min="14087" max="14087" width="16.85546875" customWidth="1"/>
    <col min="14088" max="14088" width="15.5703125" customWidth="1"/>
    <col min="14089" max="14089" width="13.85546875" customWidth="1"/>
    <col min="14090" max="14090" width="15.7109375" customWidth="1"/>
    <col min="14091" max="14091" width="18.5703125" customWidth="1"/>
    <col min="14337" max="14337" width="15.42578125" customWidth="1"/>
    <col min="14338" max="14338" width="12.42578125" customWidth="1"/>
    <col min="14339" max="14339" width="9.7109375" customWidth="1"/>
    <col min="14340" max="14340" width="17.140625" customWidth="1"/>
    <col min="14341" max="14341" width="16.28515625" customWidth="1"/>
    <col min="14342" max="14342" width="16.140625" customWidth="1"/>
    <col min="14343" max="14343" width="16.85546875" customWidth="1"/>
    <col min="14344" max="14344" width="15.5703125" customWidth="1"/>
    <col min="14345" max="14345" width="13.85546875" customWidth="1"/>
    <col min="14346" max="14346" width="15.7109375" customWidth="1"/>
    <col min="14347" max="14347" width="18.5703125" customWidth="1"/>
    <col min="14593" max="14593" width="15.42578125" customWidth="1"/>
    <col min="14594" max="14594" width="12.42578125" customWidth="1"/>
    <col min="14595" max="14595" width="9.7109375" customWidth="1"/>
    <col min="14596" max="14596" width="17.140625" customWidth="1"/>
    <col min="14597" max="14597" width="16.28515625" customWidth="1"/>
    <col min="14598" max="14598" width="16.140625" customWidth="1"/>
    <col min="14599" max="14599" width="16.85546875" customWidth="1"/>
    <col min="14600" max="14600" width="15.5703125" customWidth="1"/>
    <col min="14601" max="14601" width="13.85546875" customWidth="1"/>
    <col min="14602" max="14602" width="15.7109375" customWidth="1"/>
    <col min="14603" max="14603" width="18.5703125" customWidth="1"/>
    <col min="14849" max="14849" width="15.42578125" customWidth="1"/>
    <col min="14850" max="14850" width="12.42578125" customWidth="1"/>
    <col min="14851" max="14851" width="9.7109375" customWidth="1"/>
    <col min="14852" max="14852" width="17.140625" customWidth="1"/>
    <col min="14853" max="14853" width="16.28515625" customWidth="1"/>
    <col min="14854" max="14854" width="16.140625" customWidth="1"/>
    <col min="14855" max="14855" width="16.85546875" customWidth="1"/>
    <col min="14856" max="14856" width="15.5703125" customWidth="1"/>
    <col min="14857" max="14857" width="13.85546875" customWidth="1"/>
    <col min="14858" max="14858" width="15.7109375" customWidth="1"/>
    <col min="14859" max="14859" width="18.5703125" customWidth="1"/>
    <col min="15105" max="15105" width="15.42578125" customWidth="1"/>
    <col min="15106" max="15106" width="12.42578125" customWidth="1"/>
    <col min="15107" max="15107" width="9.7109375" customWidth="1"/>
    <col min="15108" max="15108" width="17.140625" customWidth="1"/>
    <col min="15109" max="15109" width="16.28515625" customWidth="1"/>
    <col min="15110" max="15110" width="16.140625" customWidth="1"/>
    <col min="15111" max="15111" width="16.85546875" customWidth="1"/>
    <col min="15112" max="15112" width="15.5703125" customWidth="1"/>
    <col min="15113" max="15113" width="13.85546875" customWidth="1"/>
    <col min="15114" max="15114" width="15.7109375" customWidth="1"/>
    <col min="15115" max="15115" width="18.5703125" customWidth="1"/>
    <col min="15361" max="15361" width="15.42578125" customWidth="1"/>
    <col min="15362" max="15362" width="12.42578125" customWidth="1"/>
    <col min="15363" max="15363" width="9.7109375" customWidth="1"/>
    <col min="15364" max="15364" width="17.140625" customWidth="1"/>
    <col min="15365" max="15365" width="16.28515625" customWidth="1"/>
    <col min="15366" max="15366" width="16.140625" customWidth="1"/>
    <col min="15367" max="15367" width="16.85546875" customWidth="1"/>
    <col min="15368" max="15368" width="15.5703125" customWidth="1"/>
    <col min="15369" max="15369" width="13.85546875" customWidth="1"/>
    <col min="15370" max="15370" width="15.7109375" customWidth="1"/>
    <col min="15371" max="15371" width="18.5703125" customWidth="1"/>
    <col min="15617" max="15617" width="15.42578125" customWidth="1"/>
    <col min="15618" max="15618" width="12.42578125" customWidth="1"/>
    <col min="15619" max="15619" width="9.7109375" customWidth="1"/>
    <col min="15620" max="15620" width="17.140625" customWidth="1"/>
    <col min="15621" max="15621" width="16.28515625" customWidth="1"/>
    <col min="15622" max="15622" width="16.140625" customWidth="1"/>
    <col min="15623" max="15623" width="16.85546875" customWidth="1"/>
    <col min="15624" max="15624" width="15.5703125" customWidth="1"/>
    <col min="15625" max="15625" width="13.85546875" customWidth="1"/>
    <col min="15626" max="15626" width="15.7109375" customWidth="1"/>
    <col min="15627" max="15627" width="18.5703125" customWidth="1"/>
    <col min="15873" max="15873" width="15.42578125" customWidth="1"/>
    <col min="15874" max="15874" width="12.42578125" customWidth="1"/>
    <col min="15875" max="15875" width="9.7109375" customWidth="1"/>
    <col min="15876" max="15876" width="17.140625" customWidth="1"/>
    <col min="15877" max="15877" width="16.28515625" customWidth="1"/>
    <col min="15878" max="15878" width="16.140625" customWidth="1"/>
    <col min="15879" max="15879" width="16.85546875" customWidth="1"/>
    <col min="15880" max="15880" width="15.5703125" customWidth="1"/>
    <col min="15881" max="15881" width="13.85546875" customWidth="1"/>
    <col min="15882" max="15882" width="15.7109375" customWidth="1"/>
    <col min="15883" max="15883" width="18.5703125" customWidth="1"/>
    <col min="16129" max="16129" width="15.42578125" customWidth="1"/>
    <col min="16130" max="16130" width="12.42578125" customWidth="1"/>
    <col min="16131" max="16131" width="9.7109375" customWidth="1"/>
    <col min="16132" max="16132" width="17.140625" customWidth="1"/>
    <col min="16133" max="16133" width="16.28515625" customWidth="1"/>
    <col min="16134" max="16134" width="16.140625" customWidth="1"/>
    <col min="16135" max="16135" width="16.85546875" customWidth="1"/>
    <col min="16136" max="16136" width="15.5703125" customWidth="1"/>
    <col min="16137" max="16137" width="13.85546875" customWidth="1"/>
    <col min="16138" max="16138" width="15.7109375" customWidth="1"/>
    <col min="16139" max="16139" width="18.5703125" customWidth="1"/>
  </cols>
  <sheetData>
    <row r="1" spans="1:12" x14ac:dyDescent="0.25">
      <c r="A1" t="s">
        <v>342</v>
      </c>
    </row>
    <row r="3" spans="1:12" x14ac:dyDescent="0.25">
      <c r="K3" s="162" t="s">
        <v>343</v>
      </c>
    </row>
    <row r="4" spans="1:12" x14ac:dyDescent="0.25">
      <c r="K4" s="162"/>
    </row>
    <row r="6" spans="1:12" x14ac:dyDescent="0.25">
      <c r="A6" s="163" t="s">
        <v>344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</row>
    <row r="7" spans="1:12" x14ac:dyDescent="0.25">
      <c r="A7" s="163" t="s">
        <v>345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</row>
    <row r="8" spans="1:12" x14ac:dyDescent="0.25">
      <c r="A8" s="163" t="s">
        <v>346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</row>
    <row r="9" spans="1:12" x14ac:dyDescent="0.25">
      <c r="A9" s="163" t="s">
        <v>347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</row>
    <row r="11" spans="1:12" x14ac:dyDescent="0.25">
      <c r="A11" s="164"/>
      <c r="B11" s="164"/>
      <c r="C11" s="164"/>
      <c r="D11" s="164"/>
      <c r="E11" s="164"/>
      <c r="F11" s="164"/>
      <c r="G11" s="165"/>
      <c r="H11" s="164"/>
      <c r="I11" s="164"/>
      <c r="J11" s="164"/>
      <c r="K11" s="164"/>
    </row>
    <row r="12" spans="1:12" x14ac:dyDescent="0.25">
      <c r="A12" s="166"/>
      <c r="B12" s="167" t="s">
        <v>348</v>
      </c>
      <c r="C12" s="167"/>
      <c r="D12" s="167" t="s">
        <v>349</v>
      </c>
      <c r="E12" s="168" t="s">
        <v>350</v>
      </c>
      <c r="F12" s="169"/>
      <c r="G12" s="170"/>
      <c r="H12" s="171" t="s">
        <v>351</v>
      </c>
      <c r="I12" s="172"/>
      <c r="J12" s="173"/>
      <c r="K12" s="174" t="s">
        <v>352</v>
      </c>
      <c r="L12" s="175"/>
    </row>
    <row r="13" spans="1:12" x14ac:dyDescent="0.25">
      <c r="A13" s="176" t="s">
        <v>353</v>
      </c>
      <c r="B13" s="176" t="s">
        <v>354</v>
      </c>
      <c r="C13" s="176" t="s">
        <v>355</v>
      </c>
      <c r="D13" s="176" t="s">
        <v>356</v>
      </c>
      <c r="E13" s="177"/>
      <c r="F13" s="178" t="s">
        <v>357</v>
      </c>
      <c r="G13" s="179"/>
      <c r="H13" s="180" t="s">
        <v>358</v>
      </c>
      <c r="I13" s="181"/>
      <c r="J13" s="182"/>
      <c r="K13" s="183" t="s">
        <v>359</v>
      </c>
      <c r="L13" s="175"/>
    </row>
    <row r="14" spans="1:12" x14ac:dyDescent="0.25">
      <c r="A14" s="184"/>
      <c r="B14" s="184"/>
      <c r="C14" s="184"/>
      <c r="D14" s="184"/>
      <c r="E14" s="185" t="s">
        <v>349</v>
      </c>
      <c r="F14" s="186" t="s">
        <v>360</v>
      </c>
      <c r="G14" s="187" t="s">
        <v>361</v>
      </c>
      <c r="H14" s="188" t="s">
        <v>349</v>
      </c>
      <c r="I14" s="189" t="s">
        <v>360</v>
      </c>
      <c r="J14" s="186" t="s">
        <v>361</v>
      </c>
      <c r="K14" s="184"/>
      <c r="L14" s="175"/>
    </row>
    <row r="15" spans="1:12" x14ac:dyDescent="0.25">
      <c r="A15" s="184"/>
      <c r="B15" s="184"/>
      <c r="C15" s="184"/>
      <c r="D15" s="184"/>
      <c r="E15" s="185"/>
      <c r="F15" s="186"/>
      <c r="G15" s="187"/>
      <c r="H15" s="188"/>
      <c r="I15" s="189"/>
      <c r="J15" s="186"/>
      <c r="K15" s="184"/>
      <c r="L15" s="175"/>
    </row>
    <row r="16" spans="1:12" x14ac:dyDescent="0.25">
      <c r="A16" s="190" t="s">
        <v>362</v>
      </c>
      <c r="B16" s="191">
        <v>40158</v>
      </c>
      <c r="C16" s="192" t="s">
        <v>363</v>
      </c>
      <c r="D16" s="193">
        <v>149942779.08000001</v>
      </c>
      <c r="E16" s="193">
        <v>98856648.819999993</v>
      </c>
      <c r="F16" s="193">
        <v>38345220.960000001</v>
      </c>
      <c r="G16" s="193">
        <f>E16+F16</f>
        <v>137201869.78</v>
      </c>
      <c r="H16" s="194">
        <v>17029043.399999999</v>
      </c>
      <c r="I16" s="195">
        <v>4346021.83</v>
      </c>
      <c r="J16" s="196">
        <f>H16+I16</f>
        <v>21375065.229999997</v>
      </c>
      <c r="K16" s="197">
        <f t="shared" ref="K16:K31" si="0">D16-E16</f>
        <v>51086130.26000002</v>
      </c>
      <c r="L16" s="198"/>
    </row>
    <row r="17" spans="1:12" x14ac:dyDescent="0.25">
      <c r="A17" s="199" t="s">
        <v>364</v>
      </c>
      <c r="B17" s="191">
        <v>40312</v>
      </c>
      <c r="C17" s="192" t="s">
        <v>365</v>
      </c>
      <c r="D17" s="193">
        <v>97255640</v>
      </c>
      <c r="E17" s="193">
        <v>90308808.579999998</v>
      </c>
      <c r="F17" s="193">
        <v>23990413.239999998</v>
      </c>
      <c r="G17" s="193">
        <f t="shared" ref="G17:G31" si="1">E17+F17</f>
        <v>114299221.81999999</v>
      </c>
      <c r="H17" s="194">
        <v>13893662.84</v>
      </c>
      <c r="I17" s="200">
        <v>1151746.5900000001</v>
      </c>
      <c r="J17" s="196">
        <f t="shared" ref="J17:J31" si="2">H17+I17</f>
        <v>15045409.43</v>
      </c>
      <c r="K17" s="197">
        <f t="shared" si="0"/>
        <v>6946831.4200000018</v>
      </c>
      <c r="L17" s="175"/>
    </row>
    <row r="18" spans="1:12" x14ac:dyDescent="0.25">
      <c r="A18" s="201" t="s">
        <v>366</v>
      </c>
      <c r="B18" s="191">
        <v>40164</v>
      </c>
      <c r="C18" s="192" t="s">
        <v>363</v>
      </c>
      <c r="D18" s="193">
        <v>145041017.99000001</v>
      </c>
      <c r="E18" s="193">
        <v>92717496.010000005</v>
      </c>
      <c r="F18" s="193">
        <v>34368260.560000002</v>
      </c>
      <c r="G18" s="193">
        <f t="shared" si="1"/>
        <v>127085756.57000001</v>
      </c>
      <c r="H18" s="193">
        <v>16957923.960000001</v>
      </c>
      <c r="I18" s="200">
        <v>4288844.82</v>
      </c>
      <c r="J18" s="196">
        <f t="shared" si="2"/>
        <v>21246768.780000001</v>
      </c>
      <c r="K18" s="197">
        <f t="shared" si="0"/>
        <v>52323521.980000004</v>
      </c>
      <c r="L18" s="175"/>
    </row>
    <row r="19" spans="1:12" x14ac:dyDescent="0.25">
      <c r="A19" s="201"/>
      <c r="B19" s="191">
        <v>40357</v>
      </c>
      <c r="C19" s="192" t="s">
        <v>363</v>
      </c>
      <c r="D19" s="193">
        <v>185854705</v>
      </c>
      <c r="E19" s="193">
        <v>185854705</v>
      </c>
      <c r="F19" s="193">
        <v>50874577.149999999</v>
      </c>
      <c r="G19" s="193">
        <f>E19+F19</f>
        <v>236729282.15000001</v>
      </c>
      <c r="H19" s="193">
        <v>30976785</v>
      </c>
      <c r="I19" s="200">
        <v>1334547.79</v>
      </c>
      <c r="J19" s="196">
        <f t="shared" si="2"/>
        <v>32311332.789999999</v>
      </c>
      <c r="K19" s="197">
        <f t="shared" si="0"/>
        <v>0</v>
      </c>
      <c r="L19" s="175"/>
    </row>
    <row r="20" spans="1:12" x14ac:dyDescent="0.25">
      <c r="A20" s="199"/>
      <c r="B20" s="202" t="s">
        <v>367</v>
      </c>
      <c r="C20" s="192" t="s">
        <v>363</v>
      </c>
      <c r="D20" s="193">
        <v>50228784.649999999</v>
      </c>
      <c r="E20" s="193">
        <v>16742928.359999999</v>
      </c>
      <c r="F20" s="193">
        <v>10538699.25</v>
      </c>
      <c r="G20" s="193">
        <f t="shared" si="1"/>
        <v>27281627.609999999</v>
      </c>
      <c r="H20" s="193">
        <v>5580976.1200000001</v>
      </c>
      <c r="I20" s="200">
        <v>2580284</v>
      </c>
      <c r="J20" s="196">
        <f t="shared" si="2"/>
        <v>8161260.1200000001</v>
      </c>
      <c r="K20" s="197">
        <f t="shared" si="0"/>
        <v>33485856.289999999</v>
      </c>
      <c r="L20" s="175"/>
    </row>
    <row r="21" spans="1:12" x14ac:dyDescent="0.25">
      <c r="A21" s="199"/>
      <c r="B21" s="202" t="s">
        <v>367</v>
      </c>
      <c r="C21" s="192" t="s">
        <v>363</v>
      </c>
      <c r="D21" s="193">
        <v>119020066.26000001</v>
      </c>
      <c r="E21" s="193">
        <v>38196454.939999998</v>
      </c>
      <c r="F21" s="203">
        <v>22793935.91</v>
      </c>
      <c r="G21" s="193">
        <f t="shared" si="1"/>
        <v>60990390.849999994</v>
      </c>
      <c r="H21" s="193">
        <v>13248617.200000001</v>
      </c>
      <c r="I21" s="200">
        <v>6078768.7799999993</v>
      </c>
      <c r="J21" s="196">
        <f t="shared" si="2"/>
        <v>19327385.98</v>
      </c>
      <c r="K21" s="197">
        <f t="shared" si="0"/>
        <v>80823611.320000008</v>
      </c>
      <c r="L21" s="175"/>
    </row>
    <row r="22" spans="1:12" x14ac:dyDescent="0.25">
      <c r="A22" s="199"/>
      <c r="B22" s="204">
        <v>41726</v>
      </c>
      <c r="C22" s="192" t="s">
        <v>363</v>
      </c>
      <c r="D22" s="193">
        <v>12300000</v>
      </c>
      <c r="E22" s="193">
        <v>2391666.69</v>
      </c>
      <c r="F22" s="203">
        <v>1959895.22</v>
      </c>
      <c r="G22" s="193">
        <f t="shared" si="1"/>
        <v>4351561.91</v>
      </c>
      <c r="H22" s="193">
        <v>1366666.68</v>
      </c>
      <c r="I22" s="200">
        <v>593559.25</v>
      </c>
      <c r="J22" s="196">
        <f t="shared" si="2"/>
        <v>1960225.93</v>
      </c>
      <c r="K22" s="197">
        <f t="shared" si="0"/>
        <v>9908333.3100000005</v>
      </c>
      <c r="L22" s="175"/>
    </row>
    <row r="23" spans="1:12" x14ac:dyDescent="0.25">
      <c r="A23" s="199"/>
      <c r="B23" s="191">
        <v>42122</v>
      </c>
      <c r="C23" s="192" t="s">
        <v>363</v>
      </c>
      <c r="D23" s="193">
        <v>6058050</v>
      </c>
      <c r="E23" s="193">
        <v>336558.34</v>
      </c>
      <c r="F23" s="203">
        <v>415755.57</v>
      </c>
      <c r="G23" s="193">
        <f t="shared" si="1"/>
        <v>752313.91</v>
      </c>
      <c r="H23" s="193">
        <v>2558780.58</v>
      </c>
      <c r="I23" s="200">
        <v>1427084.77</v>
      </c>
      <c r="J23" s="196">
        <f t="shared" si="2"/>
        <v>3985865.35</v>
      </c>
      <c r="K23" s="197">
        <f t="shared" si="0"/>
        <v>5721491.6600000001</v>
      </c>
      <c r="L23" s="175"/>
    </row>
    <row r="24" spans="1:12" x14ac:dyDescent="0.25">
      <c r="A24" s="199"/>
      <c r="B24" s="191">
        <v>42122</v>
      </c>
      <c r="C24" s="192" t="s">
        <v>363</v>
      </c>
      <c r="D24" s="193">
        <v>6657000</v>
      </c>
      <c r="E24" s="193">
        <v>369833.34</v>
      </c>
      <c r="F24" s="203">
        <v>456860.68</v>
      </c>
      <c r="G24" s="193">
        <f t="shared" si="1"/>
        <v>826694.02</v>
      </c>
      <c r="H24" s="193">
        <v>2464277.7799999998</v>
      </c>
      <c r="I24" s="200">
        <v>2429237.7799999998</v>
      </c>
      <c r="J24" s="196">
        <f t="shared" si="2"/>
        <v>4893515.5599999996</v>
      </c>
      <c r="K24" s="197">
        <f t="shared" si="0"/>
        <v>6287166.6600000001</v>
      </c>
      <c r="L24" s="175"/>
    </row>
    <row r="25" spans="1:12" x14ac:dyDescent="0.25">
      <c r="A25" s="199"/>
      <c r="B25" s="191">
        <v>42204</v>
      </c>
      <c r="C25" s="192" t="s">
        <v>363</v>
      </c>
      <c r="D25" s="193">
        <v>326758067.72000003</v>
      </c>
      <c r="E25" s="193">
        <v>9789179.7200000007</v>
      </c>
      <c r="F25" s="205">
        <v>13054306.6</v>
      </c>
      <c r="G25" s="193">
        <f t="shared" si="1"/>
        <v>22843486.32</v>
      </c>
      <c r="H25" s="193">
        <v>10362789.93</v>
      </c>
      <c r="I25" s="200">
        <v>20686967.809999999</v>
      </c>
      <c r="J25" s="196">
        <f t="shared" si="2"/>
        <v>31049757.739999998</v>
      </c>
      <c r="K25" s="197">
        <f t="shared" si="0"/>
        <v>316968888</v>
      </c>
      <c r="L25" s="175"/>
    </row>
    <row r="26" spans="1:12" x14ac:dyDescent="0.25">
      <c r="A26" s="206"/>
      <c r="B26" s="191">
        <v>42298</v>
      </c>
      <c r="C26" s="192" t="s">
        <v>363</v>
      </c>
      <c r="D26" s="205">
        <v>38595931.329999998</v>
      </c>
      <c r="E26" s="205">
        <v>0</v>
      </c>
      <c r="F26" s="193">
        <v>1108587.6100000001</v>
      </c>
      <c r="G26" s="193">
        <f t="shared" si="1"/>
        <v>1108587.6100000001</v>
      </c>
      <c r="H26" s="205">
        <v>2722222.22</v>
      </c>
      <c r="I26" s="207">
        <v>5434301.3700000001</v>
      </c>
      <c r="J26" s="196">
        <f t="shared" si="2"/>
        <v>8156523.5899999999</v>
      </c>
      <c r="K26" s="197">
        <f t="shared" si="0"/>
        <v>38595931.329999998</v>
      </c>
      <c r="L26" s="175"/>
    </row>
    <row r="27" spans="1:12" s="164" customFormat="1" x14ac:dyDescent="0.25">
      <c r="A27" s="199"/>
      <c r="B27" s="191">
        <v>42359</v>
      </c>
      <c r="C27" s="192" t="s">
        <v>363</v>
      </c>
      <c r="D27" s="193">
        <v>58811511.100000001</v>
      </c>
      <c r="E27" s="193">
        <v>0</v>
      </c>
      <c r="F27" s="193">
        <v>1586989.35</v>
      </c>
      <c r="G27" s="193">
        <f t="shared" si="1"/>
        <v>1586989.35</v>
      </c>
      <c r="H27" s="193">
        <v>2750000</v>
      </c>
      <c r="I27" s="208">
        <v>5489753.4199999999</v>
      </c>
      <c r="J27" s="196">
        <f t="shared" si="2"/>
        <v>8239753.4199999999</v>
      </c>
      <c r="K27" s="197">
        <f t="shared" si="0"/>
        <v>58811511.100000001</v>
      </c>
    </row>
    <row r="28" spans="1:12" s="164" customFormat="1" x14ac:dyDescent="0.25">
      <c r="A28" s="199"/>
      <c r="B28" s="191">
        <v>42429</v>
      </c>
      <c r="C28" s="192" t="s">
        <v>363</v>
      </c>
      <c r="D28" s="193">
        <v>86265088.829999998</v>
      </c>
      <c r="E28" s="193">
        <v>0</v>
      </c>
      <c r="F28" s="193">
        <v>1157263.31</v>
      </c>
      <c r="G28" s="193">
        <f t="shared" si="1"/>
        <v>1157263.31</v>
      </c>
      <c r="H28" s="193">
        <v>2750000</v>
      </c>
      <c r="I28" s="208">
        <v>5489753.4199999999</v>
      </c>
      <c r="J28" s="196">
        <f t="shared" si="2"/>
        <v>8239753.4199999999</v>
      </c>
      <c r="K28" s="197">
        <f t="shared" si="0"/>
        <v>86265088.829999998</v>
      </c>
    </row>
    <row r="29" spans="1:12" s="164" customFormat="1" x14ac:dyDescent="0.25">
      <c r="A29" s="199"/>
      <c r="B29" s="191">
        <v>42398</v>
      </c>
      <c r="C29" s="192" t="s">
        <v>368</v>
      </c>
      <c r="D29" s="193">
        <v>50641600</v>
      </c>
      <c r="E29" s="193">
        <v>7596240</v>
      </c>
      <c r="F29" s="193">
        <v>1606952.13</v>
      </c>
      <c r="G29" s="193">
        <f t="shared" si="1"/>
        <v>9203192.129999999</v>
      </c>
      <c r="H29" s="193">
        <v>10240000</v>
      </c>
      <c r="I29" s="208">
        <v>2625052.0499999998</v>
      </c>
      <c r="J29" s="196">
        <f t="shared" si="2"/>
        <v>12865052.050000001</v>
      </c>
      <c r="K29" s="197">
        <f t="shared" si="0"/>
        <v>43045360</v>
      </c>
    </row>
    <row r="30" spans="1:12" s="164" customFormat="1" x14ac:dyDescent="0.25">
      <c r="A30" s="199"/>
      <c r="B30" s="191">
        <v>42264</v>
      </c>
      <c r="C30" s="192" t="s">
        <v>365</v>
      </c>
      <c r="D30" s="193">
        <v>36950000</v>
      </c>
      <c r="E30" s="193">
        <v>6598214.2999999998</v>
      </c>
      <c r="F30" s="193">
        <v>2372482.83</v>
      </c>
      <c r="G30" s="193">
        <f t="shared" si="1"/>
        <v>8970697.129999999</v>
      </c>
      <c r="H30" s="193">
        <v>5285714.28</v>
      </c>
      <c r="I30" s="208">
        <v>1941214.78</v>
      </c>
      <c r="J30" s="196">
        <f t="shared" si="2"/>
        <v>7226929.0600000005</v>
      </c>
      <c r="K30" s="197">
        <f t="shared" si="0"/>
        <v>30351785.699999999</v>
      </c>
    </row>
    <row r="31" spans="1:12" s="164" customFormat="1" x14ac:dyDescent="0.25">
      <c r="A31" s="199"/>
      <c r="B31" s="191">
        <v>42410</v>
      </c>
      <c r="C31" s="192" t="s">
        <v>365</v>
      </c>
      <c r="D31" s="193">
        <v>91887000</v>
      </c>
      <c r="E31" s="193">
        <v>9228277.4600000009</v>
      </c>
      <c r="F31" s="193">
        <v>3276632.36</v>
      </c>
      <c r="G31" s="193">
        <f t="shared" si="1"/>
        <v>12504909.82</v>
      </c>
      <c r="H31" s="193">
        <v>0</v>
      </c>
      <c r="I31" s="208">
        <v>0</v>
      </c>
      <c r="J31" s="196">
        <f t="shared" si="2"/>
        <v>0</v>
      </c>
      <c r="K31" s="197">
        <f t="shared" si="0"/>
        <v>82658722.539999992</v>
      </c>
    </row>
    <row r="32" spans="1:12" x14ac:dyDescent="0.25">
      <c r="A32" s="209"/>
      <c r="B32" s="210" t="s">
        <v>369</v>
      </c>
      <c r="C32" s="211"/>
      <c r="D32" s="212">
        <f t="shared" ref="D32:K32" si="3">SUM(D16:D31)</f>
        <v>1462267241.9599998</v>
      </c>
      <c r="E32" s="212">
        <f t="shared" si="3"/>
        <v>558987011.55999994</v>
      </c>
      <c r="F32" s="212">
        <f t="shared" si="3"/>
        <v>207906832.73000002</v>
      </c>
      <c r="G32" s="212">
        <f t="shared" si="3"/>
        <v>766893844.29000008</v>
      </c>
      <c r="H32" s="212">
        <f t="shared" si="3"/>
        <v>138187459.99000001</v>
      </c>
      <c r="I32" s="212">
        <f t="shared" si="3"/>
        <v>65897138.460000001</v>
      </c>
      <c r="J32" s="212">
        <f t="shared" si="3"/>
        <v>204084598.44999999</v>
      </c>
      <c r="K32" s="213">
        <f t="shared" si="3"/>
        <v>903280230.40000021</v>
      </c>
      <c r="L32" s="175"/>
    </row>
    <row r="33" spans="1:8" x14ac:dyDescent="0.25">
      <c r="B33" t="s">
        <v>370</v>
      </c>
    </row>
    <row r="34" spans="1:8" x14ac:dyDescent="0.25">
      <c r="F34" s="214"/>
      <c r="G34" s="215"/>
      <c r="H34" s="215"/>
    </row>
    <row r="35" spans="1:8" x14ac:dyDescent="0.25">
      <c r="A35" s="162" t="s">
        <v>371</v>
      </c>
    </row>
    <row r="36" spans="1:8" x14ac:dyDescent="0.25">
      <c r="E36" s="216"/>
      <c r="F36" s="216"/>
    </row>
    <row r="37" spans="1:8" x14ac:dyDescent="0.25">
      <c r="E37" s="216"/>
      <c r="F37" s="216"/>
    </row>
    <row r="39" spans="1:8" x14ac:dyDescent="0.25">
      <c r="A39" s="217" t="s">
        <v>372</v>
      </c>
      <c r="B39" s="217"/>
    </row>
    <row r="40" spans="1:8" x14ac:dyDescent="0.25">
      <c r="A40" s="218" t="s">
        <v>338</v>
      </c>
      <c r="B40" s="218"/>
    </row>
  </sheetData>
  <sheetProtection algorithmName="SHA-512" hashValue="t64EIpQEaJRlfRf6VDxpSb41hxdd4vM0vhAxx+PAa0SjcJ8pyey7vJAtVMC/PSrqP4M3UZxRTO/X34JGTURkhQ==" saltValue="SXzVALlKvgct4dQlgC+mvA==" spinCount="100000" sheet="1" objects="1" scenarios="1"/>
  <mergeCells count="7">
    <mergeCell ref="E36:F37"/>
    <mergeCell ref="A6:K6"/>
    <mergeCell ref="A7:K7"/>
    <mergeCell ref="A8:K8"/>
    <mergeCell ref="A9:K9"/>
    <mergeCell ref="H12:J12"/>
    <mergeCell ref="H13:J1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topLeftCell="A91" zoomScaleSheetLayoutView="100" workbookViewId="0">
      <selection activeCell="B116" sqref="B116"/>
    </sheetView>
  </sheetViews>
  <sheetFormatPr defaultRowHeight="15.75" x14ac:dyDescent="0.25"/>
  <cols>
    <col min="1" max="1" width="59" style="1" customWidth="1"/>
    <col min="2" max="2" width="23.85546875" style="1" customWidth="1"/>
    <col min="3" max="3" width="18.42578125" style="1" customWidth="1"/>
    <col min="4" max="4" width="15.140625" style="74" bestFit="1" customWidth="1"/>
    <col min="5" max="5" width="19.28515625" style="74" customWidth="1"/>
    <col min="6" max="6" width="14.42578125" style="1" customWidth="1"/>
    <col min="7" max="7" width="19.42578125" style="1" customWidth="1"/>
    <col min="8" max="8" width="18" style="1" customWidth="1"/>
    <col min="9" max="9" width="12.85546875" style="1" customWidth="1"/>
    <col min="10" max="10" width="3.28515625" style="1" hidden="1" customWidth="1"/>
    <col min="11" max="11" width="9.140625" style="1" hidden="1" customWidth="1"/>
    <col min="12" max="12" width="11.140625" style="1" hidden="1" customWidth="1"/>
    <col min="13" max="16384" width="9.140625" style="1"/>
  </cols>
  <sheetData>
    <row r="1" spans="1:12" x14ac:dyDescent="0.25">
      <c r="A1" s="1" t="s">
        <v>0</v>
      </c>
    </row>
    <row r="3" spans="1:12" x14ac:dyDescent="0.25">
      <c r="A3" s="147" t="s">
        <v>1</v>
      </c>
      <c r="B3" s="147"/>
      <c r="C3" s="147"/>
      <c r="D3" s="147"/>
      <c r="E3" s="147"/>
      <c r="F3" s="147"/>
      <c r="G3" s="147"/>
      <c r="H3" s="147"/>
      <c r="I3" s="147"/>
    </row>
    <row r="4" spans="1:12" x14ac:dyDescent="0.25">
      <c r="A4" s="147" t="s">
        <v>189</v>
      </c>
      <c r="B4" s="147"/>
      <c r="C4" s="147"/>
      <c r="D4" s="147"/>
      <c r="E4" s="147"/>
      <c r="F4" s="147"/>
      <c r="G4" s="147"/>
      <c r="H4" s="147"/>
      <c r="I4" s="147"/>
    </row>
    <row r="6" spans="1:12" x14ac:dyDescent="0.25">
      <c r="A6" s="1" t="s">
        <v>2</v>
      </c>
    </row>
    <row r="7" spans="1:12" ht="16.5" thickBot="1" x14ac:dyDescent="0.3"/>
    <row r="8" spans="1:12" ht="16.5" thickBot="1" x14ac:dyDescent="0.3">
      <c r="A8" s="148" t="s">
        <v>3</v>
      </c>
      <c r="B8" s="150" t="s">
        <v>4</v>
      </c>
      <c r="C8" s="152" t="s">
        <v>5</v>
      </c>
      <c r="D8" s="150" t="s">
        <v>6</v>
      </c>
      <c r="E8" s="154" t="s">
        <v>7</v>
      </c>
      <c r="F8" s="156" t="s">
        <v>8</v>
      </c>
      <c r="G8" s="157"/>
      <c r="H8" s="154" t="s">
        <v>9</v>
      </c>
      <c r="I8" s="158" t="s">
        <v>10</v>
      </c>
    </row>
    <row r="9" spans="1:12" ht="48" thickBot="1" x14ac:dyDescent="0.3">
      <c r="A9" s="149"/>
      <c r="B9" s="151"/>
      <c r="C9" s="153"/>
      <c r="D9" s="151"/>
      <c r="E9" s="155"/>
      <c r="F9" s="101" t="s">
        <v>11</v>
      </c>
      <c r="G9" s="102" t="s">
        <v>12</v>
      </c>
      <c r="H9" s="155"/>
      <c r="I9" s="159"/>
      <c r="K9" s="136" t="s">
        <v>13</v>
      </c>
      <c r="L9" s="136"/>
    </row>
    <row r="10" spans="1:12" ht="16.5" thickBot="1" x14ac:dyDescent="0.3">
      <c r="A10" s="103" t="s">
        <v>14</v>
      </c>
      <c r="B10" s="104"/>
      <c r="C10" s="104"/>
      <c r="D10" s="105"/>
      <c r="E10" s="105"/>
      <c r="F10" s="104"/>
      <c r="G10" s="104"/>
      <c r="H10" s="104"/>
      <c r="I10" s="106"/>
    </row>
    <row r="11" spans="1:12" ht="29.25" customHeight="1" x14ac:dyDescent="0.25">
      <c r="A11" s="107" t="s">
        <v>328</v>
      </c>
      <c r="B11" s="108" t="s">
        <v>195</v>
      </c>
      <c r="C11" s="109">
        <v>2469200.2999999998</v>
      </c>
      <c r="D11" s="110">
        <v>42458</v>
      </c>
      <c r="E11" s="110">
        <v>42517</v>
      </c>
      <c r="F11" s="111">
        <v>1</v>
      </c>
      <c r="G11" s="109">
        <v>2469200.2999999998</v>
      </c>
      <c r="H11" s="112"/>
      <c r="I11" s="113" t="s">
        <v>329</v>
      </c>
      <c r="K11" s="79"/>
      <c r="L11" s="80"/>
    </row>
    <row r="12" spans="1:12" ht="27" customHeight="1" x14ac:dyDescent="0.25">
      <c r="A12" s="114" t="s">
        <v>198</v>
      </c>
      <c r="B12" s="14" t="s">
        <v>122</v>
      </c>
      <c r="C12" s="77">
        <v>660756.77</v>
      </c>
      <c r="D12" s="75">
        <v>42591</v>
      </c>
      <c r="E12" s="75">
        <v>42724</v>
      </c>
      <c r="F12" s="78">
        <v>1</v>
      </c>
      <c r="G12" s="77">
        <v>660756.77</v>
      </c>
      <c r="H12" s="9"/>
      <c r="I12" s="115" t="s">
        <v>329</v>
      </c>
      <c r="K12" s="81"/>
      <c r="L12" s="82"/>
    </row>
    <row r="13" spans="1:12" s="68" customFormat="1" ht="31.5" customHeight="1" x14ac:dyDescent="0.25">
      <c r="A13" s="114" t="s">
        <v>200</v>
      </c>
      <c r="B13" s="66" t="s">
        <v>199</v>
      </c>
      <c r="C13" s="77">
        <v>422427.78</v>
      </c>
      <c r="D13" s="160" t="s">
        <v>330</v>
      </c>
      <c r="E13" s="160"/>
      <c r="F13" s="78">
        <v>1</v>
      </c>
      <c r="G13" s="77">
        <v>422427.78</v>
      </c>
      <c r="H13" s="67"/>
      <c r="I13" s="115" t="s">
        <v>329</v>
      </c>
      <c r="K13" s="80"/>
      <c r="L13" s="79"/>
    </row>
    <row r="14" spans="1:12" ht="32.25" customHeight="1" x14ac:dyDescent="0.25">
      <c r="A14" s="114" t="s">
        <v>201</v>
      </c>
      <c r="B14" s="14" t="s">
        <v>202</v>
      </c>
      <c r="C14" s="77">
        <v>2551828.86</v>
      </c>
      <c r="D14" s="75">
        <v>42691</v>
      </c>
      <c r="E14" s="75">
        <v>42696</v>
      </c>
      <c r="F14" s="78">
        <v>1</v>
      </c>
      <c r="G14" s="77">
        <v>2551828.86</v>
      </c>
      <c r="H14" s="9"/>
      <c r="I14" s="115" t="s">
        <v>329</v>
      </c>
      <c r="K14" s="81"/>
      <c r="L14" s="82"/>
    </row>
    <row r="15" spans="1:12" ht="33.75" customHeight="1" x14ac:dyDescent="0.25">
      <c r="A15" s="114" t="s">
        <v>204</v>
      </c>
      <c r="B15" s="14" t="s">
        <v>203</v>
      </c>
      <c r="C15" s="83">
        <v>1000000</v>
      </c>
      <c r="D15" s="146" t="s">
        <v>334</v>
      </c>
      <c r="E15" s="146"/>
      <c r="F15" s="78">
        <v>1</v>
      </c>
      <c r="G15" s="83">
        <v>1000000</v>
      </c>
      <c r="H15" s="9"/>
      <c r="I15" s="115" t="s">
        <v>329</v>
      </c>
      <c r="K15" s="81"/>
      <c r="L15" s="82"/>
    </row>
    <row r="16" spans="1:12" ht="22.5" customHeight="1" x14ac:dyDescent="0.25">
      <c r="A16" s="114" t="s">
        <v>206</v>
      </c>
      <c r="B16" s="14" t="s">
        <v>205</v>
      </c>
      <c r="C16" s="83">
        <v>475188</v>
      </c>
      <c r="D16" s="146" t="s">
        <v>334</v>
      </c>
      <c r="E16" s="146"/>
      <c r="F16" s="78">
        <v>1</v>
      </c>
      <c r="G16" s="83">
        <v>475188</v>
      </c>
      <c r="H16" s="9"/>
      <c r="I16" s="115" t="s">
        <v>329</v>
      </c>
      <c r="K16" s="81"/>
      <c r="L16" s="84"/>
    </row>
    <row r="17" spans="1:13" ht="39.75" customHeight="1" x14ac:dyDescent="0.25">
      <c r="A17" s="114" t="s">
        <v>207</v>
      </c>
      <c r="B17" s="14" t="s">
        <v>208</v>
      </c>
      <c r="C17" s="83">
        <v>947161</v>
      </c>
      <c r="D17" s="146" t="s">
        <v>334</v>
      </c>
      <c r="E17" s="146"/>
      <c r="F17" s="78">
        <v>1</v>
      </c>
      <c r="G17" s="83">
        <v>947161</v>
      </c>
      <c r="H17" s="9"/>
      <c r="I17" s="115" t="s">
        <v>329</v>
      </c>
      <c r="K17" s="81"/>
      <c r="L17" s="82"/>
    </row>
    <row r="18" spans="1:13" ht="24.75" customHeight="1" x14ac:dyDescent="0.25">
      <c r="A18" s="114" t="s">
        <v>209</v>
      </c>
      <c r="B18" s="14" t="s">
        <v>210</v>
      </c>
      <c r="C18" s="83">
        <v>907993</v>
      </c>
      <c r="D18" s="146" t="s">
        <v>334</v>
      </c>
      <c r="E18" s="146"/>
      <c r="F18" s="78">
        <v>1</v>
      </c>
      <c r="G18" s="83">
        <v>907993</v>
      </c>
      <c r="H18" s="9"/>
      <c r="I18" s="115" t="s">
        <v>329</v>
      </c>
      <c r="K18" s="81"/>
      <c r="L18" s="82"/>
    </row>
    <row r="19" spans="1:13" ht="21.75" customHeight="1" x14ac:dyDescent="0.25">
      <c r="A19" s="114" t="s">
        <v>211</v>
      </c>
      <c r="B19" s="14" t="s">
        <v>212</v>
      </c>
      <c r="C19" s="83">
        <v>2357986</v>
      </c>
      <c r="D19" s="146" t="s">
        <v>334</v>
      </c>
      <c r="E19" s="146"/>
      <c r="F19" s="78">
        <v>1</v>
      </c>
      <c r="G19" s="83">
        <v>2357986</v>
      </c>
      <c r="H19" s="9"/>
      <c r="I19" s="115" t="s">
        <v>329</v>
      </c>
      <c r="K19" s="81"/>
      <c r="L19" s="85"/>
    </row>
    <row r="20" spans="1:13" ht="26.25" customHeight="1" x14ac:dyDescent="0.25">
      <c r="A20" s="114" t="s">
        <v>213</v>
      </c>
      <c r="B20" s="14" t="s">
        <v>214</v>
      </c>
      <c r="C20" s="83">
        <v>5000000</v>
      </c>
      <c r="D20" s="144" t="s">
        <v>330</v>
      </c>
      <c r="E20" s="144"/>
      <c r="F20" s="78">
        <v>1</v>
      </c>
      <c r="G20" s="83">
        <v>5000000</v>
      </c>
      <c r="H20" s="9"/>
      <c r="I20" s="115" t="s">
        <v>329</v>
      </c>
      <c r="K20" s="81"/>
      <c r="L20" s="82"/>
    </row>
    <row r="21" spans="1:13" ht="32.25" customHeight="1" x14ac:dyDescent="0.25">
      <c r="A21" s="114" t="s">
        <v>215</v>
      </c>
      <c r="B21" s="14" t="s">
        <v>216</v>
      </c>
      <c r="C21" s="83">
        <v>3600000</v>
      </c>
      <c r="D21" s="144" t="s">
        <v>331</v>
      </c>
      <c r="E21" s="144"/>
      <c r="F21" s="78">
        <v>1</v>
      </c>
      <c r="G21" s="83">
        <v>3600000</v>
      </c>
      <c r="H21" s="9"/>
      <c r="I21" s="115" t="s">
        <v>329</v>
      </c>
      <c r="K21" s="81"/>
      <c r="L21" s="82"/>
    </row>
    <row r="22" spans="1:13" ht="39.75" customHeight="1" x14ac:dyDescent="0.25">
      <c r="A22" s="116" t="s">
        <v>218</v>
      </c>
      <c r="B22" s="14" t="s">
        <v>217</v>
      </c>
      <c r="C22" s="87">
        <v>1964250</v>
      </c>
      <c r="D22" s="144" t="s">
        <v>330</v>
      </c>
      <c r="E22" s="144"/>
      <c r="F22" s="78">
        <v>1</v>
      </c>
      <c r="G22" s="87">
        <v>1964250</v>
      </c>
      <c r="H22" s="9"/>
      <c r="I22" s="115" t="s">
        <v>329</v>
      </c>
      <c r="K22" s="81"/>
      <c r="L22" s="82"/>
    </row>
    <row r="23" spans="1:13" ht="35.25" customHeight="1" x14ac:dyDescent="0.25">
      <c r="A23" s="116" t="s">
        <v>220</v>
      </c>
      <c r="B23" s="14" t="s">
        <v>219</v>
      </c>
      <c r="C23" s="87">
        <v>245852</v>
      </c>
      <c r="D23" s="144" t="s">
        <v>333</v>
      </c>
      <c r="E23" s="144"/>
      <c r="F23" s="78">
        <v>1</v>
      </c>
      <c r="G23" s="87">
        <v>245852</v>
      </c>
      <c r="H23" s="9"/>
      <c r="I23" s="115" t="s">
        <v>329</v>
      </c>
      <c r="K23" s="81"/>
      <c r="L23" s="82"/>
    </row>
    <row r="24" spans="1:13" ht="24.75" customHeight="1" x14ac:dyDescent="0.25">
      <c r="A24" s="116" t="s">
        <v>221</v>
      </c>
      <c r="B24" s="14" t="s">
        <v>199</v>
      </c>
      <c r="C24" s="87">
        <v>2513292</v>
      </c>
      <c r="D24" s="144" t="s">
        <v>330</v>
      </c>
      <c r="E24" s="144"/>
      <c r="F24" s="78">
        <v>1</v>
      </c>
      <c r="G24" s="87">
        <v>2513292</v>
      </c>
      <c r="H24" s="9"/>
      <c r="I24" s="115" t="s">
        <v>329</v>
      </c>
      <c r="K24" s="81"/>
      <c r="L24" s="82"/>
    </row>
    <row r="25" spans="1:13" ht="33.75" customHeight="1" x14ac:dyDescent="0.25">
      <c r="A25" s="114" t="s">
        <v>223</v>
      </c>
      <c r="B25" s="14" t="s">
        <v>222</v>
      </c>
      <c r="C25" s="83">
        <v>742084</v>
      </c>
      <c r="D25" s="144" t="s">
        <v>330</v>
      </c>
      <c r="E25" s="144"/>
      <c r="F25" s="78">
        <v>1</v>
      </c>
      <c r="G25" s="83">
        <v>742084</v>
      </c>
      <c r="H25" s="9"/>
      <c r="I25" s="115" t="s">
        <v>329</v>
      </c>
      <c r="K25" s="84"/>
      <c r="L25" s="82"/>
    </row>
    <row r="26" spans="1:13" ht="21.75" customHeight="1" x14ac:dyDescent="0.25">
      <c r="A26" s="116" t="s">
        <v>225</v>
      </c>
      <c r="B26" s="14" t="s">
        <v>224</v>
      </c>
      <c r="C26" s="87">
        <v>427359</v>
      </c>
      <c r="D26" s="144" t="s">
        <v>330</v>
      </c>
      <c r="E26" s="144"/>
      <c r="F26" s="78">
        <v>1</v>
      </c>
      <c r="G26" s="88"/>
      <c r="H26" s="9"/>
      <c r="I26" s="115" t="s">
        <v>329</v>
      </c>
      <c r="K26" s="89"/>
      <c r="L26" s="86"/>
      <c r="M26" s="90"/>
    </row>
    <row r="27" spans="1:13" ht="18.75" customHeight="1" x14ac:dyDescent="0.25">
      <c r="A27" s="116" t="s">
        <v>227</v>
      </c>
      <c r="B27" s="14" t="s">
        <v>226</v>
      </c>
      <c r="C27" s="87">
        <v>229520.57</v>
      </c>
      <c r="D27" s="144" t="s">
        <v>330</v>
      </c>
      <c r="E27" s="144"/>
      <c r="F27" s="91">
        <v>1</v>
      </c>
      <c r="G27" s="87">
        <v>229520.57</v>
      </c>
      <c r="H27" s="9"/>
      <c r="I27" s="115" t="s">
        <v>329</v>
      </c>
      <c r="K27" s="89"/>
      <c r="L27" s="86"/>
      <c r="M27" s="90"/>
    </row>
    <row r="28" spans="1:13" ht="24" customHeight="1" x14ac:dyDescent="0.25">
      <c r="A28" s="116" t="s">
        <v>229</v>
      </c>
      <c r="B28" s="14" t="s">
        <v>228</v>
      </c>
      <c r="C28" s="87">
        <v>770431.41</v>
      </c>
      <c r="D28" s="144" t="s">
        <v>330</v>
      </c>
      <c r="E28" s="144"/>
      <c r="F28" s="91">
        <v>1</v>
      </c>
      <c r="G28" s="87">
        <v>770431.41</v>
      </c>
      <c r="H28" s="9"/>
      <c r="I28" s="115" t="s">
        <v>329</v>
      </c>
      <c r="K28" s="89"/>
      <c r="L28" s="86"/>
      <c r="M28" s="90"/>
    </row>
    <row r="29" spans="1:13" ht="39" customHeight="1" x14ac:dyDescent="0.25">
      <c r="A29" s="116" t="s">
        <v>231</v>
      </c>
      <c r="B29" s="14" t="s">
        <v>230</v>
      </c>
      <c r="C29" s="87">
        <v>1696175.59</v>
      </c>
      <c r="D29" s="146" t="s">
        <v>334</v>
      </c>
      <c r="E29" s="146"/>
      <c r="F29" s="91">
        <v>1</v>
      </c>
      <c r="G29" s="87">
        <v>1696175.59</v>
      </c>
      <c r="H29" s="9"/>
      <c r="I29" s="115" t="s">
        <v>329</v>
      </c>
      <c r="K29" s="89"/>
      <c r="L29" s="86"/>
      <c r="M29" s="90"/>
    </row>
    <row r="30" spans="1:13" ht="42" customHeight="1" x14ac:dyDescent="0.25">
      <c r="A30" s="116" t="s">
        <v>233</v>
      </c>
      <c r="B30" s="14" t="s">
        <v>232</v>
      </c>
      <c r="C30" s="87">
        <v>223970</v>
      </c>
      <c r="D30" s="144" t="s">
        <v>331</v>
      </c>
      <c r="E30" s="144"/>
      <c r="F30" s="91">
        <v>1</v>
      </c>
      <c r="G30" s="87">
        <v>223970</v>
      </c>
      <c r="H30" s="9"/>
      <c r="I30" s="115" t="s">
        <v>329</v>
      </c>
      <c r="K30" s="89"/>
      <c r="L30" s="86"/>
      <c r="M30" s="90"/>
    </row>
    <row r="31" spans="1:13" s="68" customFormat="1" ht="31.5" customHeight="1" x14ac:dyDescent="0.25">
      <c r="A31" s="116" t="s">
        <v>235</v>
      </c>
      <c r="B31" s="66" t="s">
        <v>234</v>
      </c>
      <c r="C31" s="87">
        <v>241262</v>
      </c>
      <c r="D31" s="144" t="s">
        <v>331</v>
      </c>
      <c r="E31" s="144"/>
      <c r="F31" s="91">
        <v>1</v>
      </c>
      <c r="G31" s="87">
        <v>241262</v>
      </c>
      <c r="H31" s="67"/>
      <c r="I31" s="115" t="s">
        <v>329</v>
      </c>
      <c r="K31" s="92"/>
      <c r="L31" s="86"/>
      <c r="M31" s="93"/>
    </row>
    <row r="32" spans="1:13" s="68" customFormat="1" ht="36" customHeight="1" x14ac:dyDescent="0.25">
      <c r="A32" s="116" t="s">
        <v>237</v>
      </c>
      <c r="B32" s="66" t="s">
        <v>236</v>
      </c>
      <c r="C32" s="87">
        <v>379796</v>
      </c>
      <c r="D32" s="160" t="s">
        <v>330</v>
      </c>
      <c r="E32" s="160"/>
      <c r="F32" s="91">
        <v>1</v>
      </c>
      <c r="G32" s="87">
        <v>379796</v>
      </c>
      <c r="H32" s="67"/>
      <c r="I32" s="115" t="s">
        <v>329</v>
      </c>
      <c r="K32" s="92"/>
      <c r="L32" s="86"/>
      <c r="M32" s="93"/>
    </row>
    <row r="33" spans="1:13" s="68" customFormat="1" ht="25.5" customHeight="1" x14ac:dyDescent="0.25">
      <c r="A33" s="116" t="s">
        <v>238</v>
      </c>
      <c r="B33" s="66" t="s">
        <v>224</v>
      </c>
      <c r="C33" s="87">
        <v>5000000</v>
      </c>
      <c r="D33" s="160" t="s">
        <v>330</v>
      </c>
      <c r="E33" s="160"/>
      <c r="F33" s="91">
        <v>1</v>
      </c>
      <c r="G33" s="87">
        <v>5000000</v>
      </c>
      <c r="H33" s="67"/>
      <c r="I33" s="115" t="s">
        <v>329</v>
      </c>
      <c r="K33" s="92"/>
      <c r="L33" s="86"/>
      <c r="M33" s="93"/>
    </row>
    <row r="34" spans="1:13" ht="34.5" customHeight="1" x14ac:dyDescent="0.25">
      <c r="A34" s="116" t="s">
        <v>239</v>
      </c>
      <c r="B34" s="14" t="s">
        <v>199</v>
      </c>
      <c r="C34" s="87">
        <v>500000</v>
      </c>
      <c r="D34" s="160" t="s">
        <v>330</v>
      </c>
      <c r="E34" s="160"/>
      <c r="F34" s="91">
        <v>1</v>
      </c>
      <c r="G34" s="87">
        <v>500000</v>
      </c>
      <c r="H34" s="9"/>
      <c r="I34" s="115" t="s">
        <v>329</v>
      </c>
      <c r="K34" s="89"/>
      <c r="L34" s="86"/>
      <c r="M34" s="90"/>
    </row>
    <row r="35" spans="1:13" ht="22.5" customHeight="1" x14ac:dyDescent="0.25">
      <c r="A35" s="116" t="s">
        <v>241</v>
      </c>
      <c r="B35" s="14" t="s">
        <v>240</v>
      </c>
      <c r="C35" s="87">
        <v>272500</v>
      </c>
      <c r="D35" s="75">
        <v>42704</v>
      </c>
      <c r="E35" s="75">
        <v>42719</v>
      </c>
      <c r="F35" s="91">
        <v>1</v>
      </c>
      <c r="G35" s="87">
        <v>272500</v>
      </c>
      <c r="H35" s="9"/>
      <c r="I35" s="115" t="s">
        <v>329</v>
      </c>
      <c r="K35" s="89"/>
      <c r="L35" s="86"/>
      <c r="M35" s="90"/>
    </row>
    <row r="36" spans="1:13" ht="39.75" customHeight="1" x14ac:dyDescent="0.25">
      <c r="A36" s="116" t="s">
        <v>241</v>
      </c>
      <c r="B36" s="14" t="s">
        <v>242</v>
      </c>
      <c r="C36" s="87">
        <v>298500</v>
      </c>
      <c r="D36" s="75">
        <v>42702</v>
      </c>
      <c r="E36" s="75">
        <v>42710</v>
      </c>
      <c r="F36" s="91">
        <v>1</v>
      </c>
      <c r="G36" s="87">
        <v>298500</v>
      </c>
      <c r="H36" s="9"/>
      <c r="I36" s="115" t="s">
        <v>329</v>
      </c>
      <c r="K36" s="89"/>
      <c r="L36" s="86"/>
      <c r="M36" s="90"/>
    </row>
    <row r="37" spans="1:13" ht="30" customHeight="1" x14ac:dyDescent="0.25">
      <c r="A37" s="116" t="s">
        <v>241</v>
      </c>
      <c r="B37" s="14" t="s">
        <v>243</v>
      </c>
      <c r="C37" s="87">
        <v>271500</v>
      </c>
      <c r="D37" s="146" t="s">
        <v>334</v>
      </c>
      <c r="E37" s="146"/>
      <c r="F37" s="91">
        <v>1</v>
      </c>
      <c r="G37" s="87">
        <v>271500</v>
      </c>
      <c r="H37" s="9"/>
      <c r="I37" s="115" t="s">
        <v>329</v>
      </c>
      <c r="K37" s="89"/>
      <c r="L37" s="86"/>
      <c r="M37" s="90"/>
    </row>
    <row r="38" spans="1:13" ht="22.5" customHeight="1" x14ac:dyDescent="0.25">
      <c r="A38" s="116" t="s">
        <v>241</v>
      </c>
      <c r="B38" s="14" t="s">
        <v>244</v>
      </c>
      <c r="C38" s="83">
        <v>306200</v>
      </c>
      <c r="D38" s="146" t="s">
        <v>334</v>
      </c>
      <c r="E38" s="146"/>
      <c r="F38" s="91">
        <v>1</v>
      </c>
      <c r="G38" s="83">
        <v>306200</v>
      </c>
      <c r="H38" s="9"/>
      <c r="I38" s="115" t="s">
        <v>329</v>
      </c>
      <c r="K38" s="81"/>
      <c r="L38" s="82"/>
    </row>
    <row r="39" spans="1:13" ht="21.75" customHeight="1" x14ac:dyDescent="0.25">
      <c r="A39" s="116" t="s">
        <v>241</v>
      </c>
      <c r="B39" s="14" t="s">
        <v>245</v>
      </c>
      <c r="C39" s="87">
        <v>300100</v>
      </c>
      <c r="D39" s="146" t="s">
        <v>334</v>
      </c>
      <c r="E39" s="146"/>
      <c r="F39" s="91">
        <v>1</v>
      </c>
      <c r="G39" s="87">
        <v>300100</v>
      </c>
      <c r="H39" s="9"/>
      <c r="I39" s="115" t="s">
        <v>329</v>
      </c>
      <c r="K39" s="81"/>
      <c r="L39" s="82"/>
    </row>
    <row r="40" spans="1:13" ht="27.75" customHeight="1" x14ac:dyDescent="0.25">
      <c r="A40" s="116" t="s">
        <v>246</v>
      </c>
      <c r="B40" s="14" t="s">
        <v>163</v>
      </c>
      <c r="C40" s="87">
        <v>114700</v>
      </c>
      <c r="D40" s="160" t="s">
        <v>330</v>
      </c>
      <c r="E40" s="160"/>
      <c r="F40" s="91">
        <v>1</v>
      </c>
      <c r="G40" s="87">
        <v>114700</v>
      </c>
      <c r="H40" s="9"/>
      <c r="I40" s="115" t="s">
        <v>329</v>
      </c>
      <c r="K40" s="81"/>
      <c r="L40" s="82"/>
    </row>
    <row r="41" spans="1:13" ht="36.75" customHeight="1" x14ac:dyDescent="0.25">
      <c r="A41" s="116" t="s">
        <v>248</v>
      </c>
      <c r="B41" s="14" t="s">
        <v>247</v>
      </c>
      <c r="C41" s="87">
        <v>325455.40000000002</v>
      </c>
      <c r="D41" s="160" t="s">
        <v>330</v>
      </c>
      <c r="E41" s="160"/>
      <c r="F41" s="91">
        <v>1</v>
      </c>
      <c r="G41" s="87">
        <v>325455.40000000002</v>
      </c>
      <c r="H41" s="9"/>
      <c r="I41" s="115" t="s">
        <v>329</v>
      </c>
      <c r="K41" s="81"/>
      <c r="L41" s="82"/>
    </row>
    <row r="42" spans="1:13" ht="33.75" customHeight="1" x14ac:dyDescent="0.25">
      <c r="A42" s="114" t="s">
        <v>250</v>
      </c>
      <c r="B42" s="14" t="s">
        <v>249</v>
      </c>
      <c r="C42" s="83">
        <v>1080651</v>
      </c>
      <c r="D42" s="160" t="s">
        <v>330</v>
      </c>
      <c r="E42" s="160"/>
      <c r="F42" s="91">
        <v>1</v>
      </c>
      <c r="G42" s="83">
        <v>1080651</v>
      </c>
      <c r="H42" s="9"/>
      <c r="I42" s="115" t="s">
        <v>329</v>
      </c>
      <c r="K42" s="81"/>
      <c r="L42" s="82"/>
    </row>
    <row r="43" spans="1:13" ht="33.75" customHeight="1" x14ac:dyDescent="0.25">
      <c r="A43" s="116" t="s">
        <v>252</v>
      </c>
      <c r="B43" s="14" t="s">
        <v>251</v>
      </c>
      <c r="C43" s="87">
        <v>68015</v>
      </c>
      <c r="D43" s="144" t="s">
        <v>331</v>
      </c>
      <c r="E43" s="144"/>
      <c r="F43" s="91">
        <v>1</v>
      </c>
      <c r="G43" s="87">
        <v>68015</v>
      </c>
      <c r="H43" s="9"/>
      <c r="I43" s="115" t="s">
        <v>329</v>
      </c>
      <c r="K43" s="81"/>
      <c r="L43" s="82"/>
    </row>
    <row r="44" spans="1:13" ht="33.75" customHeight="1" x14ac:dyDescent="0.25">
      <c r="A44" s="116" t="s">
        <v>252</v>
      </c>
      <c r="B44" s="14" t="s">
        <v>253</v>
      </c>
      <c r="C44" s="87">
        <v>69998</v>
      </c>
      <c r="D44" s="144" t="s">
        <v>331</v>
      </c>
      <c r="E44" s="144"/>
      <c r="F44" s="91">
        <v>1</v>
      </c>
      <c r="G44" s="87">
        <v>69998</v>
      </c>
      <c r="H44" s="9"/>
      <c r="I44" s="115" t="s">
        <v>329</v>
      </c>
      <c r="K44" s="81"/>
      <c r="L44" s="82"/>
    </row>
    <row r="45" spans="1:13" ht="51" customHeight="1" x14ac:dyDescent="0.25">
      <c r="A45" s="117" t="s">
        <v>255</v>
      </c>
      <c r="B45" s="14" t="s">
        <v>254</v>
      </c>
      <c r="C45" s="94">
        <v>69584</v>
      </c>
      <c r="D45" s="75">
        <v>42669</v>
      </c>
      <c r="E45" s="75">
        <v>42684</v>
      </c>
      <c r="F45" s="91">
        <v>1</v>
      </c>
      <c r="G45" s="94">
        <v>69584</v>
      </c>
      <c r="H45" s="9"/>
      <c r="I45" s="115" t="s">
        <v>329</v>
      </c>
      <c r="K45" s="81"/>
      <c r="L45" s="82"/>
    </row>
    <row r="46" spans="1:13" ht="33.75" customHeight="1" x14ac:dyDescent="0.25">
      <c r="A46" s="117" t="s">
        <v>256</v>
      </c>
      <c r="B46" s="14" t="s">
        <v>257</v>
      </c>
      <c r="C46" s="94">
        <v>165660</v>
      </c>
      <c r="D46" s="144" t="s">
        <v>335</v>
      </c>
      <c r="E46" s="144"/>
      <c r="F46" s="91">
        <v>1</v>
      </c>
      <c r="G46" s="94">
        <v>165660</v>
      </c>
      <c r="H46" s="9"/>
      <c r="I46" s="115" t="s">
        <v>329</v>
      </c>
      <c r="K46" s="95"/>
      <c r="L46" s="96"/>
    </row>
    <row r="47" spans="1:13" ht="27.75" customHeight="1" x14ac:dyDescent="0.25">
      <c r="A47" s="117" t="s">
        <v>258</v>
      </c>
      <c r="B47" s="14" t="s">
        <v>199</v>
      </c>
      <c r="C47" s="94">
        <v>571676</v>
      </c>
      <c r="D47" s="160" t="s">
        <v>330</v>
      </c>
      <c r="E47" s="160"/>
      <c r="F47" s="91">
        <v>1</v>
      </c>
      <c r="G47" s="94">
        <v>571676</v>
      </c>
      <c r="H47" s="9"/>
      <c r="I47" s="115" t="s">
        <v>329</v>
      </c>
      <c r="K47" s="95"/>
      <c r="L47" s="96"/>
    </row>
    <row r="48" spans="1:13" ht="39.75" customHeight="1" x14ac:dyDescent="0.25">
      <c r="A48" s="117" t="s">
        <v>260</v>
      </c>
      <c r="B48" s="14" t="s">
        <v>259</v>
      </c>
      <c r="C48" s="94">
        <v>696150</v>
      </c>
      <c r="D48" s="160" t="s">
        <v>330</v>
      </c>
      <c r="E48" s="160"/>
      <c r="F48" s="91">
        <v>1</v>
      </c>
      <c r="G48" s="94">
        <v>696150</v>
      </c>
      <c r="H48" s="9"/>
      <c r="I48" s="115" t="s">
        <v>329</v>
      </c>
      <c r="K48" s="95"/>
      <c r="L48" s="96"/>
    </row>
    <row r="49" spans="1:9" ht="30.75" customHeight="1" x14ac:dyDescent="0.25">
      <c r="A49" s="118" t="s">
        <v>263</v>
      </c>
      <c r="B49" s="14" t="s">
        <v>199</v>
      </c>
      <c r="C49" s="65">
        <v>318336</v>
      </c>
      <c r="D49" s="160" t="s">
        <v>330</v>
      </c>
      <c r="E49" s="160"/>
      <c r="F49" s="91">
        <v>1</v>
      </c>
      <c r="G49" s="65">
        <v>318336</v>
      </c>
      <c r="H49" s="34"/>
      <c r="I49" s="115" t="s">
        <v>329</v>
      </c>
    </row>
    <row r="50" spans="1:9" ht="31.5" x14ac:dyDescent="0.25">
      <c r="A50" s="118" t="s">
        <v>261</v>
      </c>
      <c r="B50" s="69" t="s">
        <v>262</v>
      </c>
      <c r="C50" s="65">
        <v>495200</v>
      </c>
      <c r="D50" s="160" t="s">
        <v>330</v>
      </c>
      <c r="E50" s="160"/>
      <c r="F50" s="91">
        <v>1</v>
      </c>
      <c r="G50" s="65">
        <v>495200</v>
      </c>
      <c r="H50" s="34"/>
      <c r="I50" s="115" t="s">
        <v>329</v>
      </c>
    </row>
    <row r="51" spans="1:9" ht="47.25" x14ac:dyDescent="0.25">
      <c r="A51" s="119" t="s">
        <v>265</v>
      </c>
      <c r="B51" s="7" t="s">
        <v>264</v>
      </c>
      <c r="C51" s="65">
        <v>255920</v>
      </c>
      <c r="D51" s="146" t="s">
        <v>334</v>
      </c>
      <c r="E51" s="146"/>
      <c r="F51" s="91">
        <v>1</v>
      </c>
      <c r="G51" s="65">
        <v>255920</v>
      </c>
      <c r="H51" s="34"/>
      <c r="I51" s="115" t="s">
        <v>329</v>
      </c>
    </row>
    <row r="52" spans="1:9" x14ac:dyDescent="0.25">
      <c r="A52" s="118" t="s">
        <v>241</v>
      </c>
      <c r="B52" s="34" t="s">
        <v>266</v>
      </c>
      <c r="C52" s="65">
        <v>38624</v>
      </c>
      <c r="D52" s="146" t="s">
        <v>334</v>
      </c>
      <c r="E52" s="146"/>
      <c r="F52" s="91">
        <v>1</v>
      </c>
      <c r="G52" s="65">
        <v>38624</v>
      </c>
      <c r="H52" s="34"/>
      <c r="I52" s="115" t="s">
        <v>329</v>
      </c>
    </row>
    <row r="53" spans="1:9" x14ac:dyDescent="0.25">
      <c r="A53" s="118" t="s">
        <v>265</v>
      </c>
      <c r="B53" s="34" t="s">
        <v>267</v>
      </c>
      <c r="C53" s="65">
        <v>60952</v>
      </c>
      <c r="D53" s="146" t="s">
        <v>334</v>
      </c>
      <c r="E53" s="146"/>
      <c r="F53" s="91">
        <v>1</v>
      </c>
      <c r="G53" s="65">
        <v>60952</v>
      </c>
      <c r="H53" s="34"/>
      <c r="I53" s="115" t="s">
        <v>329</v>
      </c>
    </row>
    <row r="54" spans="1:9" ht="18.75" customHeight="1" x14ac:dyDescent="0.25">
      <c r="A54" s="118" t="s">
        <v>269</v>
      </c>
      <c r="B54" s="34" t="s">
        <v>268</v>
      </c>
      <c r="C54" s="65">
        <v>177300</v>
      </c>
      <c r="D54" s="146" t="s">
        <v>334</v>
      </c>
      <c r="E54" s="146"/>
      <c r="F54" s="91">
        <v>1</v>
      </c>
      <c r="G54" s="65">
        <v>177300</v>
      </c>
      <c r="H54" s="34"/>
      <c r="I54" s="115" t="s">
        <v>329</v>
      </c>
    </row>
    <row r="55" spans="1:9" ht="31.5" x14ac:dyDescent="0.25">
      <c r="A55" s="118" t="s">
        <v>252</v>
      </c>
      <c r="B55" s="69" t="s">
        <v>270</v>
      </c>
      <c r="C55" s="65">
        <v>148700</v>
      </c>
      <c r="D55" s="146" t="s">
        <v>334</v>
      </c>
      <c r="E55" s="146"/>
      <c r="F55" s="91">
        <v>1</v>
      </c>
      <c r="G55" s="65">
        <v>148700</v>
      </c>
      <c r="H55" s="34"/>
      <c r="I55" s="115" t="s">
        <v>329</v>
      </c>
    </row>
    <row r="56" spans="1:9" x14ac:dyDescent="0.25">
      <c r="A56" s="118" t="s">
        <v>252</v>
      </c>
      <c r="B56" s="34" t="s">
        <v>271</v>
      </c>
      <c r="C56" s="65">
        <v>35625</v>
      </c>
      <c r="D56" s="146" t="s">
        <v>334</v>
      </c>
      <c r="E56" s="146"/>
      <c r="F56" s="91">
        <v>1</v>
      </c>
      <c r="G56" s="65">
        <v>35625</v>
      </c>
      <c r="H56" s="34"/>
      <c r="I56" s="115" t="s">
        <v>329</v>
      </c>
    </row>
    <row r="57" spans="1:9" ht="31.5" x14ac:dyDescent="0.25">
      <c r="A57" s="118" t="s">
        <v>252</v>
      </c>
      <c r="B57" s="69" t="s">
        <v>272</v>
      </c>
      <c r="C57" s="65">
        <v>57550</v>
      </c>
      <c r="D57" s="146" t="s">
        <v>334</v>
      </c>
      <c r="E57" s="146"/>
      <c r="F57" s="91">
        <v>1</v>
      </c>
      <c r="G57" s="65">
        <v>57550</v>
      </c>
      <c r="H57" s="34"/>
      <c r="I57" s="115" t="s">
        <v>329</v>
      </c>
    </row>
    <row r="58" spans="1:9" x14ac:dyDescent="0.25">
      <c r="A58" s="118" t="s">
        <v>252</v>
      </c>
      <c r="B58" s="2" t="s">
        <v>273</v>
      </c>
      <c r="C58" s="65">
        <v>32665</v>
      </c>
      <c r="D58" s="146" t="s">
        <v>334</v>
      </c>
      <c r="E58" s="146"/>
      <c r="F58" s="91">
        <v>1</v>
      </c>
      <c r="G58" s="65">
        <v>32665</v>
      </c>
      <c r="H58" s="34"/>
      <c r="I58" s="115" t="s">
        <v>329</v>
      </c>
    </row>
    <row r="59" spans="1:9" ht="31.5" x14ac:dyDescent="0.25">
      <c r="A59" s="118" t="s">
        <v>252</v>
      </c>
      <c r="B59" s="2" t="s">
        <v>274</v>
      </c>
      <c r="C59" s="65">
        <v>58925</v>
      </c>
      <c r="D59" s="146" t="s">
        <v>334</v>
      </c>
      <c r="E59" s="146"/>
      <c r="F59" s="91">
        <v>1</v>
      </c>
      <c r="G59" s="65">
        <v>58925</v>
      </c>
      <c r="H59" s="34"/>
      <c r="I59" s="115" t="s">
        <v>329</v>
      </c>
    </row>
    <row r="60" spans="1:9" x14ac:dyDescent="0.25">
      <c r="A60" s="118" t="s">
        <v>252</v>
      </c>
      <c r="B60" s="34" t="s">
        <v>275</v>
      </c>
      <c r="C60" s="65">
        <v>49035</v>
      </c>
      <c r="D60" s="146" t="s">
        <v>334</v>
      </c>
      <c r="E60" s="146"/>
      <c r="F60" s="91">
        <v>1</v>
      </c>
      <c r="G60" s="65">
        <v>49035</v>
      </c>
      <c r="H60" s="34"/>
      <c r="I60" s="115" t="s">
        <v>329</v>
      </c>
    </row>
    <row r="61" spans="1:9" x14ac:dyDescent="0.25">
      <c r="A61" s="118" t="s">
        <v>252</v>
      </c>
      <c r="B61" s="7" t="s">
        <v>276</v>
      </c>
      <c r="C61" s="65">
        <v>43755</v>
      </c>
      <c r="D61" s="146" t="s">
        <v>334</v>
      </c>
      <c r="E61" s="146"/>
      <c r="F61" s="91">
        <v>1</v>
      </c>
      <c r="G61" s="65">
        <v>43755</v>
      </c>
      <c r="H61" s="34"/>
      <c r="I61" s="115" t="s">
        <v>329</v>
      </c>
    </row>
    <row r="62" spans="1:9" ht="31.5" x14ac:dyDescent="0.25">
      <c r="A62" s="118" t="s">
        <v>277</v>
      </c>
      <c r="B62" s="2" t="s">
        <v>278</v>
      </c>
      <c r="C62" s="65">
        <v>784156.1</v>
      </c>
      <c r="D62" s="100">
        <v>42593</v>
      </c>
      <c r="E62" s="100">
        <v>42628</v>
      </c>
      <c r="F62" s="78">
        <v>1</v>
      </c>
      <c r="G62" s="65">
        <v>784156.1</v>
      </c>
      <c r="H62" s="34"/>
      <c r="I62" s="115" t="s">
        <v>329</v>
      </c>
    </row>
    <row r="63" spans="1:9" ht="31.5" x14ac:dyDescent="0.25">
      <c r="A63" s="120" t="s">
        <v>280</v>
      </c>
      <c r="B63" s="2" t="s">
        <v>279</v>
      </c>
      <c r="C63" s="65">
        <v>32170.25</v>
      </c>
      <c r="D63" s="146" t="s">
        <v>331</v>
      </c>
      <c r="E63" s="146"/>
      <c r="F63" s="78">
        <v>1</v>
      </c>
      <c r="G63" s="65">
        <v>32170.25</v>
      </c>
      <c r="H63" s="34"/>
      <c r="I63" s="115" t="s">
        <v>329</v>
      </c>
    </row>
    <row r="64" spans="1:9" ht="31.5" x14ac:dyDescent="0.25">
      <c r="A64" s="118" t="s">
        <v>281</v>
      </c>
      <c r="B64" s="71" t="s">
        <v>199</v>
      </c>
      <c r="C64" s="65">
        <v>1077706.8899999999</v>
      </c>
      <c r="D64" s="146" t="s">
        <v>331</v>
      </c>
      <c r="E64" s="146"/>
      <c r="F64" s="78">
        <v>1</v>
      </c>
      <c r="G64" s="65">
        <v>1077706.8899999999</v>
      </c>
      <c r="H64" s="34"/>
      <c r="I64" s="115" t="s">
        <v>329</v>
      </c>
    </row>
    <row r="65" spans="1:13" ht="31.5" x14ac:dyDescent="0.25">
      <c r="A65" s="116" t="s">
        <v>283</v>
      </c>
      <c r="B65" s="71" t="s">
        <v>282</v>
      </c>
      <c r="C65" s="87">
        <v>287902.08000000002</v>
      </c>
      <c r="D65" s="100">
        <v>42695</v>
      </c>
      <c r="E65" s="100">
        <v>42705</v>
      </c>
      <c r="F65" s="78">
        <v>1</v>
      </c>
      <c r="G65" s="87">
        <v>287902.08000000002</v>
      </c>
      <c r="H65" s="34"/>
      <c r="I65" s="115" t="s">
        <v>329</v>
      </c>
    </row>
    <row r="66" spans="1:13" ht="31.5" x14ac:dyDescent="0.25">
      <c r="A66" s="116" t="s">
        <v>285</v>
      </c>
      <c r="B66" s="71" t="s">
        <v>284</v>
      </c>
      <c r="C66" s="87">
        <v>1274577</v>
      </c>
      <c r="D66" s="100">
        <v>42647</v>
      </c>
      <c r="E66" s="100">
        <v>42664</v>
      </c>
      <c r="F66" s="78">
        <v>1</v>
      </c>
      <c r="G66" s="87">
        <v>1274577</v>
      </c>
      <c r="H66" s="34"/>
      <c r="I66" s="115" t="s">
        <v>329</v>
      </c>
    </row>
    <row r="67" spans="1:13" ht="31.5" x14ac:dyDescent="0.25">
      <c r="A67" s="116" t="s">
        <v>286</v>
      </c>
      <c r="B67" s="69" t="s">
        <v>287</v>
      </c>
      <c r="C67" s="87">
        <v>3019330</v>
      </c>
      <c r="D67" s="146" t="s">
        <v>331</v>
      </c>
      <c r="E67" s="146"/>
      <c r="F67" s="78">
        <v>1</v>
      </c>
      <c r="G67" s="87">
        <v>3019330</v>
      </c>
      <c r="H67" s="34"/>
      <c r="I67" s="115" t="s">
        <v>329</v>
      </c>
    </row>
    <row r="68" spans="1:13" ht="31.5" x14ac:dyDescent="0.25">
      <c r="A68" s="116" t="s">
        <v>288</v>
      </c>
      <c r="B68" s="69" t="s">
        <v>289</v>
      </c>
      <c r="C68" s="87">
        <v>668658</v>
      </c>
      <c r="D68" s="146" t="s">
        <v>334</v>
      </c>
      <c r="E68" s="146"/>
      <c r="F68" s="78">
        <v>1</v>
      </c>
      <c r="G68" s="87">
        <v>668658</v>
      </c>
      <c r="H68" s="34"/>
      <c r="I68" s="115" t="s">
        <v>329</v>
      </c>
    </row>
    <row r="69" spans="1:13" ht="31.5" x14ac:dyDescent="0.25">
      <c r="A69" s="116" t="s">
        <v>291</v>
      </c>
      <c r="B69" s="2" t="s">
        <v>290</v>
      </c>
      <c r="C69" s="87">
        <v>1983371</v>
      </c>
      <c r="D69" s="146" t="s">
        <v>334</v>
      </c>
      <c r="E69" s="146"/>
      <c r="F69" s="78">
        <v>1</v>
      </c>
      <c r="G69" s="87">
        <v>1983371</v>
      </c>
      <c r="H69" s="34"/>
      <c r="I69" s="115" t="s">
        <v>329</v>
      </c>
    </row>
    <row r="70" spans="1:13" x14ac:dyDescent="0.25">
      <c r="A70" s="118"/>
      <c r="B70" s="34"/>
      <c r="C70" s="65"/>
      <c r="D70" s="70"/>
      <c r="E70" s="70"/>
      <c r="F70" s="34"/>
      <c r="G70" s="34"/>
      <c r="H70" s="34"/>
      <c r="I70" s="115" t="s">
        <v>329</v>
      </c>
    </row>
    <row r="71" spans="1:13" x14ac:dyDescent="0.25">
      <c r="A71" s="121" t="s">
        <v>193</v>
      </c>
      <c r="B71" s="34"/>
      <c r="C71" s="65"/>
      <c r="D71" s="70"/>
      <c r="E71" s="70"/>
      <c r="F71" s="34"/>
      <c r="G71" s="34"/>
      <c r="H71" s="34"/>
      <c r="I71" s="122"/>
    </row>
    <row r="72" spans="1:13" ht="40.5" customHeight="1" x14ac:dyDescent="0.25">
      <c r="A72" s="114" t="s">
        <v>197</v>
      </c>
      <c r="B72" s="14" t="s">
        <v>196</v>
      </c>
      <c r="C72" s="77">
        <v>1501746.61</v>
      </c>
      <c r="D72" s="75">
        <v>42450</v>
      </c>
      <c r="E72" s="75">
        <v>42646</v>
      </c>
      <c r="F72" s="78">
        <v>1</v>
      </c>
      <c r="G72" s="77">
        <v>1501746.61</v>
      </c>
      <c r="H72" s="9"/>
      <c r="I72" s="115" t="s">
        <v>329</v>
      </c>
      <c r="K72" s="79"/>
      <c r="L72" s="97"/>
    </row>
    <row r="73" spans="1:13" ht="31.5" x14ac:dyDescent="0.25">
      <c r="A73" s="123" t="s">
        <v>293</v>
      </c>
      <c r="B73" s="14" t="s">
        <v>292</v>
      </c>
      <c r="C73" s="88">
        <v>3855500</v>
      </c>
      <c r="D73" s="144" t="s">
        <v>336</v>
      </c>
      <c r="E73" s="144"/>
      <c r="F73" s="10"/>
      <c r="G73" s="9"/>
      <c r="H73" s="9"/>
      <c r="I73" s="115" t="s">
        <v>329</v>
      </c>
      <c r="K73" s="34"/>
      <c r="L73" s="98"/>
    </row>
    <row r="74" spans="1:13" ht="27.75" customHeight="1" x14ac:dyDescent="0.25">
      <c r="A74" s="116" t="s">
        <v>295</v>
      </c>
      <c r="B74" s="14" t="s">
        <v>294</v>
      </c>
      <c r="C74" s="87">
        <v>2971905</v>
      </c>
      <c r="D74" s="75">
        <v>42691</v>
      </c>
      <c r="E74" s="75">
        <v>42696</v>
      </c>
      <c r="F74" s="99">
        <v>1</v>
      </c>
      <c r="G74" s="87">
        <v>2971905</v>
      </c>
      <c r="H74" s="9"/>
      <c r="I74" s="115" t="s">
        <v>329</v>
      </c>
      <c r="K74" s="89"/>
      <c r="L74" s="86"/>
      <c r="M74" s="90"/>
    </row>
    <row r="75" spans="1:13" ht="31.5" x14ac:dyDescent="0.25">
      <c r="A75" s="116" t="s">
        <v>297</v>
      </c>
      <c r="B75" s="71" t="s">
        <v>296</v>
      </c>
      <c r="C75" s="87">
        <v>1229693</v>
      </c>
      <c r="D75" s="146" t="s">
        <v>334</v>
      </c>
      <c r="E75" s="146"/>
      <c r="F75" s="78">
        <v>1</v>
      </c>
      <c r="G75" s="87">
        <v>1226949.8400000001</v>
      </c>
      <c r="H75" s="34"/>
      <c r="I75" s="115" t="s">
        <v>329</v>
      </c>
    </row>
    <row r="76" spans="1:13" ht="47.25" x14ac:dyDescent="0.25">
      <c r="A76" s="119" t="s">
        <v>298</v>
      </c>
      <c r="B76" s="2" t="s">
        <v>299</v>
      </c>
      <c r="C76" s="65">
        <v>4097820.72</v>
      </c>
      <c r="D76" s="146" t="s">
        <v>334</v>
      </c>
      <c r="E76" s="146"/>
      <c r="F76" s="78">
        <v>1</v>
      </c>
      <c r="G76" s="34"/>
      <c r="H76" s="34"/>
      <c r="I76" s="115" t="s">
        <v>329</v>
      </c>
    </row>
    <row r="77" spans="1:13" ht="47.25" x14ac:dyDescent="0.25">
      <c r="A77" s="119" t="s">
        <v>301</v>
      </c>
      <c r="B77" s="2" t="s">
        <v>300</v>
      </c>
      <c r="C77" s="65">
        <v>3951469.98</v>
      </c>
      <c r="D77" s="146" t="s">
        <v>334</v>
      </c>
      <c r="E77" s="146"/>
      <c r="F77" s="34"/>
      <c r="G77" s="78">
        <v>1</v>
      </c>
      <c r="H77" s="34"/>
      <c r="I77" s="115" t="s">
        <v>329</v>
      </c>
    </row>
    <row r="78" spans="1:13" ht="47.25" x14ac:dyDescent="0.25">
      <c r="A78" s="119" t="s">
        <v>303</v>
      </c>
      <c r="B78" s="69" t="s">
        <v>302</v>
      </c>
      <c r="C78" s="65">
        <v>1011638.83</v>
      </c>
      <c r="D78" s="100">
        <v>42574</v>
      </c>
      <c r="E78" s="100">
        <v>42608</v>
      </c>
      <c r="F78" s="78">
        <v>1</v>
      </c>
      <c r="G78" s="65">
        <v>1011638.83</v>
      </c>
      <c r="H78" s="34"/>
      <c r="I78" s="115" t="s">
        <v>329</v>
      </c>
    </row>
    <row r="79" spans="1:13" ht="31.5" x14ac:dyDescent="0.25">
      <c r="A79" s="116" t="s">
        <v>305</v>
      </c>
      <c r="B79" s="70" t="s">
        <v>304</v>
      </c>
      <c r="C79" s="87">
        <v>2251040</v>
      </c>
      <c r="D79" s="144" t="s">
        <v>336</v>
      </c>
      <c r="E79" s="144"/>
      <c r="F79" s="78">
        <v>1</v>
      </c>
      <c r="G79" s="87">
        <v>2251040</v>
      </c>
      <c r="H79" s="34"/>
      <c r="I79" s="115" t="s">
        <v>329</v>
      </c>
    </row>
    <row r="80" spans="1:13" x14ac:dyDescent="0.25">
      <c r="A80" s="116" t="s">
        <v>307</v>
      </c>
      <c r="B80" s="7" t="s">
        <v>306</v>
      </c>
      <c r="C80" s="87">
        <v>4191340</v>
      </c>
      <c r="D80" s="144" t="s">
        <v>336</v>
      </c>
      <c r="E80" s="144"/>
      <c r="F80" s="78">
        <v>1</v>
      </c>
      <c r="G80" s="87">
        <v>4191340</v>
      </c>
      <c r="H80" s="34"/>
      <c r="I80" s="115" t="s">
        <v>329</v>
      </c>
    </row>
    <row r="81" spans="1:9" x14ac:dyDescent="0.25">
      <c r="A81" s="116" t="s">
        <v>308</v>
      </c>
      <c r="B81" s="70" t="s">
        <v>309</v>
      </c>
      <c r="C81" s="87">
        <v>6094481</v>
      </c>
      <c r="D81" s="100">
        <v>42655</v>
      </c>
      <c r="E81" s="70" t="s">
        <v>333</v>
      </c>
      <c r="F81" s="78">
        <v>0.6</v>
      </c>
      <c r="G81" s="87">
        <v>3609068.15</v>
      </c>
      <c r="H81" s="34"/>
      <c r="I81" s="115" t="s">
        <v>329</v>
      </c>
    </row>
    <row r="82" spans="1:9" x14ac:dyDescent="0.25">
      <c r="A82" s="116" t="s">
        <v>310</v>
      </c>
      <c r="B82" s="70" t="s">
        <v>163</v>
      </c>
      <c r="C82" s="87">
        <v>247162</v>
      </c>
      <c r="D82" s="100">
        <v>42646</v>
      </c>
      <c r="E82" s="100">
        <v>42670</v>
      </c>
      <c r="F82" s="78">
        <v>1</v>
      </c>
      <c r="G82" s="87">
        <v>245341.36</v>
      </c>
      <c r="H82" s="34"/>
      <c r="I82" s="115" t="s">
        <v>329</v>
      </c>
    </row>
    <row r="83" spans="1:9" x14ac:dyDescent="0.25">
      <c r="A83" s="116" t="s">
        <v>312</v>
      </c>
      <c r="B83" s="70" t="s">
        <v>311</v>
      </c>
      <c r="C83" s="87">
        <v>6774000</v>
      </c>
      <c r="D83" s="146" t="s">
        <v>333</v>
      </c>
      <c r="E83" s="146"/>
      <c r="F83" s="78">
        <v>0.35</v>
      </c>
      <c r="G83" s="87">
        <v>2368021.25</v>
      </c>
      <c r="H83" s="34"/>
      <c r="I83" s="115" t="s">
        <v>329</v>
      </c>
    </row>
    <row r="84" spans="1:9" x14ac:dyDescent="0.25">
      <c r="A84" s="116" t="s">
        <v>313</v>
      </c>
      <c r="B84" s="70" t="s">
        <v>309</v>
      </c>
      <c r="C84" s="87">
        <v>654060.59</v>
      </c>
      <c r="D84" s="70"/>
      <c r="E84" s="70"/>
      <c r="F84" s="78">
        <v>1</v>
      </c>
      <c r="G84" s="87">
        <v>654060.59</v>
      </c>
      <c r="H84" s="34"/>
      <c r="I84" s="115" t="s">
        <v>329</v>
      </c>
    </row>
    <row r="85" spans="1:9" ht="31.5" x14ac:dyDescent="0.25">
      <c r="A85" s="116" t="s">
        <v>314</v>
      </c>
      <c r="B85" s="69" t="s">
        <v>315</v>
      </c>
      <c r="C85" s="87">
        <v>1066700</v>
      </c>
      <c r="D85" s="144" t="s">
        <v>336</v>
      </c>
      <c r="E85" s="144"/>
      <c r="F85" s="78">
        <v>1</v>
      </c>
      <c r="G85" s="87">
        <v>1066700</v>
      </c>
      <c r="H85" s="34"/>
      <c r="I85" s="115" t="s">
        <v>329</v>
      </c>
    </row>
    <row r="86" spans="1:9" x14ac:dyDescent="0.25">
      <c r="A86" s="116" t="s">
        <v>316</v>
      </c>
      <c r="B86" s="70" t="s">
        <v>317</v>
      </c>
      <c r="C86" s="87">
        <v>197144.25</v>
      </c>
      <c r="D86" s="146" t="s">
        <v>334</v>
      </c>
      <c r="E86" s="146"/>
      <c r="F86" s="78">
        <v>1</v>
      </c>
      <c r="G86" s="87">
        <v>197144.25</v>
      </c>
      <c r="H86" s="34"/>
      <c r="I86" s="115" t="s">
        <v>329</v>
      </c>
    </row>
    <row r="87" spans="1:9" ht="31.5" x14ac:dyDescent="0.25">
      <c r="A87" s="116" t="s">
        <v>318</v>
      </c>
      <c r="B87" s="71" t="s">
        <v>228</v>
      </c>
      <c r="C87" s="87">
        <v>1409000</v>
      </c>
      <c r="D87" s="144" t="s">
        <v>336</v>
      </c>
      <c r="E87" s="144"/>
      <c r="F87" s="78">
        <v>1</v>
      </c>
      <c r="G87" s="87">
        <v>1409000</v>
      </c>
      <c r="H87" s="34"/>
      <c r="I87" s="115" t="s">
        <v>329</v>
      </c>
    </row>
    <row r="88" spans="1:9" ht="31.5" x14ac:dyDescent="0.25">
      <c r="A88" s="116" t="s">
        <v>320</v>
      </c>
      <c r="B88" s="2" t="s">
        <v>319</v>
      </c>
      <c r="C88" s="87">
        <v>574600</v>
      </c>
      <c r="D88" s="144" t="s">
        <v>336</v>
      </c>
      <c r="E88" s="144"/>
      <c r="F88" s="78">
        <v>1</v>
      </c>
      <c r="G88" s="87">
        <v>574600</v>
      </c>
      <c r="H88" s="34"/>
      <c r="I88" s="115" t="s">
        <v>329</v>
      </c>
    </row>
    <row r="89" spans="1:9" ht="31.5" x14ac:dyDescent="0.25">
      <c r="A89" s="116" t="s">
        <v>322</v>
      </c>
      <c r="B89" s="71" t="s">
        <v>321</v>
      </c>
      <c r="C89" s="87">
        <v>1703900</v>
      </c>
      <c r="D89" s="144" t="s">
        <v>336</v>
      </c>
      <c r="E89" s="144"/>
      <c r="F89" s="78">
        <v>1</v>
      </c>
      <c r="G89" s="87">
        <v>1703900</v>
      </c>
      <c r="H89" s="34"/>
      <c r="I89" s="115" t="s">
        <v>329</v>
      </c>
    </row>
    <row r="90" spans="1:9" ht="21.75" customHeight="1" x14ac:dyDescent="0.25">
      <c r="A90" s="116" t="s">
        <v>323</v>
      </c>
      <c r="B90" s="18" t="s">
        <v>324</v>
      </c>
      <c r="C90" s="87">
        <v>2807025</v>
      </c>
      <c r="D90" s="146" t="s">
        <v>334</v>
      </c>
      <c r="E90" s="146"/>
      <c r="F90" s="78">
        <v>1</v>
      </c>
      <c r="G90" s="87">
        <v>2807025</v>
      </c>
      <c r="H90" s="34"/>
      <c r="I90" s="115" t="s">
        <v>329</v>
      </c>
    </row>
    <row r="91" spans="1:9" ht="23.25" customHeight="1" x14ac:dyDescent="0.25">
      <c r="A91" s="116" t="s">
        <v>325</v>
      </c>
      <c r="B91" s="71" t="s">
        <v>324</v>
      </c>
      <c r="C91" s="87">
        <v>2807025</v>
      </c>
      <c r="D91" s="146" t="s">
        <v>334</v>
      </c>
      <c r="E91" s="146"/>
      <c r="F91" s="78">
        <v>1</v>
      </c>
      <c r="G91" s="87">
        <v>2807025</v>
      </c>
      <c r="H91" s="34"/>
      <c r="I91" s="115" t="s">
        <v>329</v>
      </c>
    </row>
    <row r="92" spans="1:9" ht="31.5" x14ac:dyDescent="0.25">
      <c r="A92" s="116" t="s">
        <v>327</v>
      </c>
      <c r="B92" s="18" t="s">
        <v>326</v>
      </c>
      <c r="C92" s="87">
        <v>6325400</v>
      </c>
      <c r="D92" s="146" t="s">
        <v>336</v>
      </c>
      <c r="E92" s="146"/>
      <c r="F92" s="78">
        <v>1</v>
      </c>
      <c r="G92" s="87">
        <v>6325400</v>
      </c>
      <c r="H92" s="34"/>
      <c r="I92" s="115" t="s">
        <v>329</v>
      </c>
    </row>
    <row r="93" spans="1:9" s="68" customFormat="1" ht="31.5" x14ac:dyDescent="0.25">
      <c r="A93" s="124" t="s">
        <v>190</v>
      </c>
      <c r="B93" s="72"/>
      <c r="C93" s="73">
        <v>2050000</v>
      </c>
      <c r="D93" s="145" t="s">
        <v>332</v>
      </c>
      <c r="E93" s="145"/>
      <c r="F93" s="78">
        <v>1</v>
      </c>
      <c r="G93" s="73">
        <v>2050000</v>
      </c>
      <c r="H93" s="72"/>
      <c r="I93" s="115" t="s">
        <v>329</v>
      </c>
    </row>
    <row r="94" spans="1:9" s="68" customFormat="1" ht="22.5" customHeight="1" x14ac:dyDescent="0.25">
      <c r="A94" s="125" t="s">
        <v>192</v>
      </c>
      <c r="B94" s="72"/>
      <c r="C94" s="73">
        <v>39492289.149999999</v>
      </c>
      <c r="D94" s="145" t="s">
        <v>332</v>
      </c>
      <c r="E94" s="145"/>
      <c r="F94" s="78">
        <v>1</v>
      </c>
      <c r="G94" s="73">
        <v>39492289.149999999</v>
      </c>
      <c r="H94" s="72"/>
      <c r="I94" s="115" t="s">
        <v>329</v>
      </c>
    </row>
    <row r="95" spans="1:9" s="68" customFormat="1" x14ac:dyDescent="0.25">
      <c r="A95" s="125"/>
      <c r="B95" s="72"/>
      <c r="C95" s="73"/>
      <c r="D95" s="76"/>
      <c r="E95" s="76"/>
      <c r="F95" s="72"/>
      <c r="G95" s="72"/>
      <c r="H95" s="72"/>
      <c r="I95" s="126"/>
    </row>
    <row r="96" spans="1:9" x14ac:dyDescent="0.25">
      <c r="A96" s="121" t="s">
        <v>194</v>
      </c>
      <c r="B96" s="34"/>
      <c r="C96" s="65"/>
      <c r="D96" s="70"/>
      <c r="E96" s="70"/>
      <c r="F96" s="34"/>
      <c r="G96" s="34"/>
      <c r="H96" s="34"/>
      <c r="I96" s="115"/>
    </row>
    <row r="97" spans="1:9" s="68" customFormat="1" ht="32.25" thickBot="1" x14ac:dyDescent="0.3">
      <c r="A97" s="127" t="s">
        <v>191</v>
      </c>
      <c r="B97" s="128"/>
      <c r="C97" s="129">
        <v>368750</v>
      </c>
      <c r="D97" s="161" t="s">
        <v>336</v>
      </c>
      <c r="E97" s="161"/>
      <c r="F97" s="130">
        <v>1</v>
      </c>
      <c r="G97" s="129">
        <v>368750</v>
      </c>
      <c r="H97" s="128"/>
      <c r="I97" s="131" t="s">
        <v>329</v>
      </c>
    </row>
    <row r="99" spans="1:9" x14ac:dyDescent="0.25">
      <c r="A99" s="143" t="s">
        <v>337</v>
      </c>
      <c r="B99" s="143"/>
      <c r="C99" s="143"/>
      <c r="D99" s="143"/>
      <c r="E99" s="143"/>
    </row>
    <row r="100" spans="1:9" x14ac:dyDescent="0.25">
      <c r="A100" s="143"/>
      <c r="B100" s="143"/>
      <c r="C100" s="143"/>
      <c r="D100" s="143"/>
      <c r="E100" s="143"/>
    </row>
    <row r="101" spans="1:9" x14ac:dyDescent="0.25">
      <c r="A101" s="134"/>
      <c r="B101" s="134"/>
      <c r="C101" s="134"/>
      <c r="D101" s="134"/>
      <c r="E101" s="134"/>
    </row>
    <row r="102" spans="1:9" x14ac:dyDescent="0.25">
      <c r="A102" s="134"/>
      <c r="B102" s="134"/>
      <c r="C102" s="134"/>
      <c r="D102" s="134"/>
      <c r="E102" s="134"/>
    </row>
    <row r="106" spans="1:9" ht="18.75" x14ac:dyDescent="0.3">
      <c r="A106" s="132" t="s">
        <v>341</v>
      </c>
      <c r="G106" s="132" t="s">
        <v>339</v>
      </c>
    </row>
    <row r="107" spans="1:9" ht="18.75" x14ac:dyDescent="0.3">
      <c r="A107" s="133" t="s">
        <v>338</v>
      </c>
      <c r="G107" s="133" t="s">
        <v>340</v>
      </c>
    </row>
  </sheetData>
  <sheetProtection algorithmName="SHA-512" hashValue="Ai2MCLYK0CcQ+j4BXgKOoboOwK73UaEu/3weZzcw9JVoxd6HxgbmHU3Hcuw0mEvJOt/gUpCjBwfsoMo1KQWskw==" saltValue="/RoVi8C6d8cWt1q7dDjTTw==" spinCount="100000" sheet="1" objects="1" scenarios="1"/>
  <mergeCells count="80">
    <mergeCell ref="D29:E29"/>
    <mergeCell ref="D85:E85"/>
    <mergeCell ref="D86:E86"/>
    <mergeCell ref="D97:E97"/>
    <mergeCell ref="D87:E87"/>
    <mergeCell ref="D88:E88"/>
    <mergeCell ref="D89:E89"/>
    <mergeCell ref="D91:E91"/>
    <mergeCell ref="D92:E92"/>
    <mergeCell ref="D24:E24"/>
    <mergeCell ref="D23:E23"/>
    <mergeCell ref="D28:E28"/>
    <mergeCell ref="D27:E27"/>
    <mergeCell ref="D26:E26"/>
    <mergeCell ref="D13:E13"/>
    <mergeCell ref="D20:E20"/>
    <mergeCell ref="D15:E15"/>
    <mergeCell ref="D16:E16"/>
    <mergeCell ref="D17:E17"/>
    <mergeCell ref="D18:E18"/>
    <mergeCell ref="D19:E19"/>
    <mergeCell ref="D77:E77"/>
    <mergeCell ref="D53:E53"/>
    <mergeCell ref="D32:E32"/>
    <mergeCell ref="D33:E33"/>
    <mergeCell ref="D34:E34"/>
    <mergeCell ref="D51:E51"/>
    <mergeCell ref="D64:E64"/>
    <mergeCell ref="D55:E55"/>
    <mergeCell ref="D56:E56"/>
    <mergeCell ref="D57:E57"/>
    <mergeCell ref="D58:E58"/>
    <mergeCell ref="D63:E63"/>
    <mergeCell ref="D42:E42"/>
    <mergeCell ref="D47:E47"/>
    <mergeCell ref="D48:E48"/>
    <mergeCell ref="D49:E49"/>
    <mergeCell ref="D50:E50"/>
    <mergeCell ref="D40:E40"/>
    <mergeCell ref="D30:E30"/>
    <mergeCell ref="D31:E31"/>
    <mergeCell ref="D90:E90"/>
    <mergeCell ref="K9:L9"/>
    <mergeCell ref="D59:E59"/>
    <mergeCell ref="D60:E60"/>
    <mergeCell ref="D61:E61"/>
    <mergeCell ref="D76:E76"/>
    <mergeCell ref="D54:E54"/>
    <mergeCell ref="D52:E52"/>
    <mergeCell ref="D41:E41"/>
    <mergeCell ref="D73:E73"/>
    <mergeCell ref="D75:E75"/>
    <mergeCell ref="D79:E79"/>
    <mergeCell ref="D80:E80"/>
    <mergeCell ref="A3:I3"/>
    <mergeCell ref="A4:I4"/>
    <mergeCell ref="A8:A9"/>
    <mergeCell ref="B8:B9"/>
    <mergeCell ref="C8:C9"/>
    <mergeCell ref="D8:D9"/>
    <mergeCell ref="E8:E9"/>
    <mergeCell ref="F8:G8"/>
    <mergeCell ref="H8:H9"/>
    <mergeCell ref="I8:I9"/>
    <mergeCell ref="A99:E100"/>
    <mergeCell ref="D21:E21"/>
    <mergeCell ref="D25:E25"/>
    <mergeCell ref="D22:E22"/>
    <mergeCell ref="D94:E94"/>
    <mergeCell ref="D93:E93"/>
    <mergeCell ref="D83:E83"/>
    <mergeCell ref="D69:E69"/>
    <mergeCell ref="D68:E68"/>
    <mergeCell ref="D67:E67"/>
    <mergeCell ref="D43:E43"/>
    <mergeCell ref="D44:E44"/>
    <mergeCell ref="D46:E46"/>
    <mergeCell ref="D37:E37"/>
    <mergeCell ref="D38:E38"/>
    <mergeCell ref="D39:E39"/>
  </mergeCells>
  <pageMargins left="0.25" right="0.25" top="0.75" bottom="0.75" header="0.3" footer="0.3"/>
  <pageSetup paperSize="41" scale="79" orientation="landscape" horizontalDpi="300" verticalDpi="300" r:id="rId1"/>
  <headerFooter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opLeftCell="A40" workbookViewId="0">
      <selection activeCell="I56" sqref="I56"/>
    </sheetView>
  </sheetViews>
  <sheetFormatPr defaultRowHeight="15.75" x14ac:dyDescent="0.25"/>
  <cols>
    <col min="1" max="1" width="45.140625" style="221" customWidth="1"/>
    <col min="2" max="2" width="19.42578125" style="219" customWidth="1"/>
    <col min="3" max="3" width="20.85546875" style="219" customWidth="1"/>
    <col min="4" max="5" width="12.42578125" style="219" customWidth="1"/>
    <col min="6" max="6" width="12.140625" style="219" customWidth="1"/>
    <col min="7" max="7" width="21.7109375" style="219" customWidth="1"/>
    <col min="8" max="16384" width="9.140625" style="220"/>
  </cols>
  <sheetData>
    <row r="1" spans="1:7" x14ac:dyDescent="0.25">
      <c r="A1" s="219" t="s">
        <v>373</v>
      </c>
    </row>
    <row r="2" spans="1:7" x14ac:dyDescent="0.25">
      <c r="A2" s="221" t="s">
        <v>374</v>
      </c>
    </row>
    <row r="5" spans="1:7" ht="18.75" x14ac:dyDescent="0.25">
      <c r="A5" s="222" t="s">
        <v>375</v>
      </c>
      <c r="B5" s="222"/>
      <c r="C5" s="222"/>
      <c r="D5" s="222"/>
      <c r="E5" s="222"/>
      <c r="F5" s="222"/>
      <c r="G5" s="222"/>
    </row>
    <row r="6" spans="1:7" ht="18.75" x14ac:dyDescent="0.3">
      <c r="A6" s="223" t="s">
        <v>376</v>
      </c>
      <c r="B6" s="223"/>
      <c r="C6" s="223"/>
      <c r="D6" s="223"/>
      <c r="E6" s="223"/>
      <c r="F6" s="223"/>
      <c r="G6" s="223"/>
    </row>
    <row r="7" spans="1:7" ht="18.75" x14ac:dyDescent="0.3">
      <c r="A7" s="223" t="s">
        <v>345</v>
      </c>
      <c r="B7" s="223"/>
      <c r="C7" s="223"/>
      <c r="D7" s="223"/>
      <c r="E7" s="223"/>
      <c r="F7" s="223"/>
      <c r="G7" s="223"/>
    </row>
    <row r="8" spans="1:7" ht="18.75" x14ac:dyDescent="0.3">
      <c r="A8" s="223"/>
      <c r="B8" s="223"/>
      <c r="C8" s="223"/>
      <c r="D8" s="223"/>
      <c r="E8" s="223"/>
      <c r="F8" s="223"/>
      <c r="G8" s="223"/>
    </row>
    <row r="9" spans="1:7" s="228" customFormat="1" x14ac:dyDescent="0.25">
      <c r="A9" s="224"/>
      <c r="B9" s="225" t="s">
        <v>377</v>
      </c>
      <c r="C9" s="226"/>
      <c r="D9" s="227"/>
      <c r="E9" s="224"/>
      <c r="F9" s="224"/>
      <c r="G9" s="224"/>
    </row>
    <row r="10" spans="1:7" s="228" customFormat="1" ht="40.5" customHeight="1" x14ac:dyDescent="0.25">
      <c r="A10" s="225" t="s">
        <v>378</v>
      </c>
      <c r="B10" s="229" t="s">
        <v>379</v>
      </c>
      <c r="C10" s="229" t="s">
        <v>380</v>
      </c>
      <c r="D10" s="230" t="s">
        <v>381</v>
      </c>
      <c r="E10" s="224" t="s">
        <v>382</v>
      </c>
      <c r="F10" s="224" t="s">
        <v>383</v>
      </c>
      <c r="G10" s="224" t="s">
        <v>361</v>
      </c>
    </row>
    <row r="11" spans="1:7" s="228" customFormat="1" x14ac:dyDescent="0.25">
      <c r="A11" s="225"/>
      <c r="B11" s="224" t="s">
        <v>384</v>
      </c>
      <c r="C11" s="229">
        <v>0.7</v>
      </c>
      <c r="D11" s="224"/>
      <c r="E11" s="224"/>
      <c r="F11" s="224"/>
      <c r="G11" s="224"/>
    </row>
    <row r="12" spans="1:7" s="228" customFormat="1" x14ac:dyDescent="0.25">
      <c r="A12" s="224"/>
      <c r="B12" s="229">
        <v>0.3</v>
      </c>
      <c r="C12" s="224"/>
      <c r="D12" s="224"/>
      <c r="E12" s="224"/>
      <c r="F12" s="224"/>
      <c r="G12" s="224"/>
    </row>
    <row r="13" spans="1:7" ht="18.75" x14ac:dyDescent="0.25">
      <c r="A13" s="231" t="s">
        <v>385</v>
      </c>
      <c r="B13" s="232"/>
      <c r="C13" s="232"/>
      <c r="D13" s="232"/>
      <c r="E13" s="232"/>
      <c r="F13" s="232"/>
      <c r="G13" s="232"/>
    </row>
    <row r="14" spans="1:7" ht="27" customHeight="1" x14ac:dyDescent="0.25">
      <c r="A14" s="233" t="s">
        <v>386</v>
      </c>
      <c r="B14" s="234">
        <v>47367360</v>
      </c>
      <c r="C14" s="234">
        <f>31435380+79088460</f>
        <v>110523840</v>
      </c>
      <c r="D14" s="234"/>
      <c r="E14" s="234"/>
      <c r="F14" s="234"/>
      <c r="G14" s="234">
        <f t="shared" ref="G14:G19" si="0">SUM(B14:F14)</f>
        <v>157891200</v>
      </c>
    </row>
    <row r="15" spans="1:7" ht="27" customHeight="1" x14ac:dyDescent="0.25">
      <c r="A15" s="233" t="s">
        <v>387</v>
      </c>
      <c r="B15" s="234"/>
      <c r="C15" s="234"/>
      <c r="D15" s="234"/>
      <c r="E15" s="234"/>
      <c r="F15" s="234"/>
      <c r="G15" s="234">
        <f t="shared" si="0"/>
        <v>0</v>
      </c>
    </row>
    <row r="16" spans="1:7" ht="42.75" customHeight="1" x14ac:dyDescent="0.25">
      <c r="A16" s="233" t="s">
        <v>388</v>
      </c>
      <c r="B16" s="234"/>
      <c r="C16" s="235">
        <f>81556220.77</f>
        <v>81556220.769999996</v>
      </c>
      <c r="D16" s="234"/>
      <c r="E16" s="234"/>
      <c r="F16" s="234"/>
      <c r="G16" s="234">
        <f t="shared" si="0"/>
        <v>81556220.769999996</v>
      </c>
    </row>
    <row r="17" spans="1:8" ht="18.75" x14ac:dyDescent="0.25">
      <c r="A17" s="233" t="s">
        <v>389</v>
      </c>
      <c r="B17" s="234"/>
      <c r="C17" s="234"/>
      <c r="D17" s="234"/>
      <c r="E17" s="234"/>
      <c r="F17" s="234"/>
      <c r="G17" s="234">
        <f t="shared" si="0"/>
        <v>0</v>
      </c>
    </row>
    <row r="18" spans="1:8" ht="17.25" customHeight="1" x14ac:dyDescent="0.25">
      <c r="A18" s="236" t="s">
        <v>390</v>
      </c>
      <c r="B18" s="234"/>
      <c r="C18" s="234"/>
      <c r="D18" s="234"/>
      <c r="E18" s="234"/>
      <c r="F18" s="234"/>
      <c r="G18" s="234">
        <f t="shared" si="0"/>
        <v>0</v>
      </c>
    </row>
    <row r="19" spans="1:8" ht="24.75" customHeight="1" x14ac:dyDescent="0.25">
      <c r="A19" s="231" t="s">
        <v>391</v>
      </c>
      <c r="B19" s="232">
        <f>SUM(B14:B18)</f>
        <v>47367360</v>
      </c>
      <c r="C19" s="232">
        <f>SUM(C14:C18)</f>
        <v>192080060.76999998</v>
      </c>
      <c r="D19" s="232">
        <f>SUM(D14:D18)</f>
        <v>0</v>
      </c>
      <c r="E19" s="232">
        <f>SUM(E14:E18)</f>
        <v>0</v>
      </c>
      <c r="F19" s="232">
        <f>SUM(F14:F18)</f>
        <v>0</v>
      </c>
      <c r="G19" s="232">
        <f t="shared" si="0"/>
        <v>239447420.76999998</v>
      </c>
    </row>
    <row r="20" spans="1:8" ht="12" customHeight="1" x14ac:dyDescent="0.25">
      <c r="A20" s="233"/>
      <c r="B20" s="234"/>
      <c r="C20" s="234"/>
      <c r="D20" s="234"/>
      <c r="E20" s="234"/>
      <c r="F20" s="234"/>
      <c r="G20" s="234"/>
    </row>
    <row r="21" spans="1:8" ht="18.75" x14ac:dyDescent="0.25">
      <c r="A21" s="231" t="s">
        <v>392</v>
      </c>
      <c r="B21" s="232"/>
      <c r="C21" s="232"/>
      <c r="D21" s="232"/>
      <c r="E21" s="232"/>
      <c r="F21" s="232"/>
      <c r="G21" s="232"/>
    </row>
    <row r="22" spans="1:8" s="219" customFormat="1" ht="18.75" x14ac:dyDescent="0.25">
      <c r="A22" s="233" t="s">
        <v>393</v>
      </c>
      <c r="B22" s="235"/>
      <c r="C22" s="235">
        <v>1323000</v>
      </c>
      <c r="D22" s="234"/>
      <c r="E22" s="234"/>
      <c r="F22" s="234"/>
      <c r="G22" s="234">
        <f t="shared" ref="G22:G50" si="1">SUM(B22:F22)</f>
        <v>1323000</v>
      </c>
    </row>
    <row r="23" spans="1:8" s="219" customFormat="1" ht="18.75" x14ac:dyDescent="0.25">
      <c r="A23" s="233" t="s">
        <v>394</v>
      </c>
      <c r="B23" s="235"/>
      <c r="C23" s="235"/>
      <c r="D23" s="234"/>
      <c r="E23" s="234"/>
      <c r="F23" s="234"/>
      <c r="G23" s="234">
        <f t="shared" si="1"/>
        <v>0</v>
      </c>
    </row>
    <row r="24" spans="1:8" s="219" customFormat="1" ht="24.75" customHeight="1" x14ac:dyDescent="0.25">
      <c r="A24" s="233" t="s">
        <v>395</v>
      </c>
      <c r="B24" s="234"/>
      <c r="C24" s="234">
        <v>1343000</v>
      </c>
      <c r="D24" s="234"/>
      <c r="E24" s="234"/>
      <c r="F24" s="234"/>
      <c r="G24" s="234">
        <f t="shared" si="1"/>
        <v>1343000</v>
      </c>
    </row>
    <row r="25" spans="1:8" s="219" customFormat="1" ht="24.75" customHeight="1" x14ac:dyDescent="0.25">
      <c r="A25" s="233" t="s">
        <v>396</v>
      </c>
      <c r="B25" s="234"/>
      <c r="C25" s="234">
        <v>13403</v>
      </c>
      <c r="D25" s="234"/>
      <c r="E25" s="234"/>
      <c r="F25" s="234"/>
      <c r="G25" s="234">
        <f t="shared" si="1"/>
        <v>13403</v>
      </c>
    </row>
    <row r="26" spans="1:8" s="219" customFormat="1" ht="18.75" x14ac:dyDescent="0.25">
      <c r="A26" s="233" t="s">
        <v>397</v>
      </c>
      <c r="B26" s="235"/>
      <c r="C26" s="235"/>
      <c r="D26" s="234"/>
      <c r="E26" s="234"/>
      <c r="F26" s="234"/>
      <c r="G26" s="234">
        <f t="shared" si="1"/>
        <v>0</v>
      </c>
    </row>
    <row r="27" spans="1:8" s="219" customFormat="1" ht="30" customHeight="1" x14ac:dyDescent="0.25">
      <c r="A27" s="233" t="s">
        <v>398</v>
      </c>
      <c r="B27" s="235"/>
      <c r="C27" s="235">
        <v>5630825</v>
      </c>
      <c r="D27" s="234"/>
      <c r="E27" s="234"/>
      <c r="F27" s="234"/>
      <c r="G27" s="234">
        <f t="shared" si="1"/>
        <v>5630825</v>
      </c>
    </row>
    <row r="28" spans="1:8" s="219" customFormat="1" ht="58.5" customHeight="1" x14ac:dyDescent="0.25">
      <c r="A28" s="233" t="s">
        <v>399</v>
      </c>
      <c r="B28" s="234"/>
      <c r="C28" s="234"/>
      <c r="D28" s="234"/>
      <c r="E28" s="234"/>
      <c r="F28" s="234"/>
      <c r="G28" s="234">
        <f t="shared" si="1"/>
        <v>0</v>
      </c>
    </row>
    <row r="29" spans="1:8" s="219" customFormat="1" ht="30.75" customHeight="1" x14ac:dyDescent="0.25">
      <c r="A29" s="233" t="s">
        <v>400</v>
      </c>
      <c r="B29" s="235"/>
      <c r="C29" s="235"/>
      <c r="D29" s="234"/>
      <c r="E29" s="234"/>
      <c r="F29" s="234"/>
      <c r="G29" s="234">
        <f t="shared" si="1"/>
        <v>0</v>
      </c>
    </row>
    <row r="30" spans="1:8" s="219" customFormat="1" ht="20.25" customHeight="1" x14ac:dyDescent="0.25">
      <c r="A30" s="233" t="s">
        <v>401</v>
      </c>
      <c r="B30" s="234"/>
      <c r="C30" s="234"/>
      <c r="D30" s="234"/>
      <c r="E30" s="234"/>
      <c r="F30" s="234"/>
      <c r="G30" s="234">
        <f t="shared" si="1"/>
        <v>0</v>
      </c>
      <c r="H30" s="237"/>
    </row>
    <row r="31" spans="1:8" s="219" customFormat="1" ht="18.75" x14ac:dyDescent="0.25">
      <c r="A31" s="233" t="s">
        <v>402</v>
      </c>
      <c r="B31" s="235"/>
      <c r="C31" s="235"/>
      <c r="D31" s="234"/>
      <c r="E31" s="234"/>
      <c r="F31" s="234"/>
      <c r="G31" s="234">
        <f t="shared" si="1"/>
        <v>0</v>
      </c>
    </row>
    <row r="32" spans="1:8" s="219" customFormat="1" ht="28.5" customHeight="1" x14ac:dyDescent="0.25">
      <c r="A32" s="233" t="s">
        <v>403</v>
      </c>
      <c r="B32" s="234"/>
      <c r="C32" s="234">
        <v>14255245.630000001</v>
      </c>
      <c r="D32" s="234"/>
      <c r="E32" s="234"/>
      <c r="F32" s="234"/>
      <c r="G32" s="234">
        <f t="shared" si="1"/>
        <v>14255245.630000001</v>
      </c>
    </row>
    <row r="33" spans="1:7" s="219" customFormat="1" ht="18.75" x14ac:dyDescent="0.25">
      <c r="A33" s="233" t="s">
        <v>404</v>
      </c>
      <c r="B33" s="234"/>
      <c r="C33" s="234">
        <f>155414.08+0.12</f>
        <v>155414.19999999998</v>
      </c>
      <c r="D33" s="234"/>
      <c r="E33" s="234"/>
      <c r="F33" s="234"/>
      <c r="G33" s="234">
        <f t="shared" si="1"/>
        <v>155414.19999999998</v>
      </c>
    </row>
    <row r="34" spans="1:7" s="219" customFormat="1" ht="18.75" x14ac:dyDescent="0.25">
      <c r="A34" s="233" t="s">
        <v>405</v>
      </c>
      <c r="B34" s="234"/>
      <c r="C34" s="234"/>
      <c r="D34" s="234"/>
      <c r="E34" s="234"/>
      <c r="F34" s="234"/>
      <c r="G34" s="234">
        <f t="shared" si="1"/>
        <v>0</v>
      </c>
    </row>
    <row r="35" spans="1:7" s="219" customFormat="1" ht="18.75" x14ac:dyDescent="0.25">
      <c r="A35" s="233" t="s">
        <v>406</v>
      </c>
      <c r="B35" s="234"/>
      <c r="C35" s="234">
        <v>710791</v>
      </c>
      <c r="D35" s="234"/>
      <c r="E35" s="234"/>
      <c r="F35" s="234"/>
      <c r="G35" s="234">
        <f t="shared" si="1"/>
        <v>710791</v>
      </c>
    </row>
    <row r="36" spans="1:7" s="219" customFormat="1" ht="18.75" x14ac:dyDescent="0.25">
      <c r="A36" s="233" t="s">
        <v>407</v>
      </c>
      <c r="B36" s="234"/>
      <c r="C36" s="234">
        <v>15650000</v>
      </c>
      <c r="D36" s="234"/>
      <c r="E36" s="234"/>
      <c r="F36" s="234"/>
      <c r="G36" s="234">
        <f t="shared" si="1"/>
        <v>15650000</v>
      </c>
    </row>
    <row r="37" spans="1:7" s="219" customFormat="1" ht="24.75" customHeight="1" x14ac:dyDescent="0.25">
      <c r="A37" s="233" t="s">
        <v>408</v>
      </c>
      <c r="B37" s="234"/>
      <c r="C37" s="234">
        <v>21595372</v>
      </c>
      <c r="D37" s="234"/>
      <c r="E37" s="234"/>
      <c r="F37" s="234"/>
      <c r="G37" s="234">
        <f t="shared" si="1"/>
        <v>21595372</v>
      </c>
    </row>
    <row r="38" spans="1:7" s="219" customFormat="1" ht="18.75" x14ac:dyDescent="0.25">
      <c r="A38" s="233" t="s">
        <v>409</v>
      </c>
      <c r="B38" s="234"/>
      <c r="C38" s="234">
        <v>2355000</v>
      </c>
      <c r="D38" s="234"/>
      <c r="E38" s="234"/>
      <c r="F38" s="234"/>
      <c r="G38" s="234">
        <f t="shared" si="1"/>
        <v>2355000</v>
      </c>
    </row>
    <row r="39" spans="1:7" s="219" customFormat="1" ht="27.75" customHeight="1" x14ac:dyDescent="0.25">
      <c r="A39" s="233" t="s">
        <v>410</v>
      </c>
      <c r="B39" s="234"/>
      <c r="C39" s="234">
        <f>1541200+4994363.23+4994363.23+3825501.54+2033930+1866226.22+2816504.72+9710814.03+1866226.22+2427703.51+3772239.01+0.01+0.01</f>
        <v>39849071.729999989</v>
      </c>
      <c r="D39" s="234"/>
      <c r="E39" s="234"/>
      <c r="F39" s="234"/>
      <c r="G39" s="234">
        <f t="shared" si="1"/>
        <v>39849071.729999989</v>
      </c>
    </row>
    <row r="40" spans="1:7" s="219" customFormat="1" ht="18.75" x14ac:dyDescent="0.25">
      <c r="A40" s="233" t="s">
        <v>411</v>
      </c>
      <c r="B40" s="234"/>
      <c r="C40" s="234"/>
      <c r="D40" s="234"/>
      <c r="E40" s="234"/>
      <c r="F40" s="234"/>
      <c r="G40" s="234">
        <f t="shared" si="1"/>
        <v>0</v>
      </c>
    </row>
    <row r="41" spans="1:7" s="219" customFormat="1" ht="18.75" x14ac:dyDescent="0.25">
      <c r="A41" s="233" t="s">
        <v>412</v>
      </c>
      <c r="B41" s="234"/>
      <c r="C41" s="234">
        <v>26858447</v>
      </c>
      <c r="D41" s="234"/>
      <c r="E41" s="234"/>
      <c r="F41" s="234"/>
      <c r="G41" s="234">
        <f t="shared" si="1"/>
        <v>26858447</v>
      </c>
    </row>
    <row r="42" spans="1:7" s="219" customFormat="1" ht="18.75" x14ac:dyDescent="0.25">
      <c r="A42" s="233" t="s">
        <v>413</v>
      </c>
      <c r="B42" s="234"/>
      <c r="C42" s="234">
        <f>232022.98</f>
        <v>232022.98</v>
      </c>
      <c r="D42" s="234"/>
      <c r="E42" s="234"/>
      <c r="F42" s="234"/>
      <c r="G42" s="234">
        <f t="shared" si="1"/>
        <v>232022.98</v>
      </c>
    </row>
    <row r="43" spans="1:7" s="219" customFormat="1" ht="18.75" x14ac:dyDescent="0.25">
      <c r="A43" s="233" t="s">
        <v>414</v>
      </c>
      <c r="B43" s="234"/>
      <c r="C43" s="234"/>
      <c r="D43" s="234"/>
      <c r="E43" s="234"/>
      <c r="F43" s="234"/>
      <c r="G43" s="234">
        <f t="shared" si="1"/>
        <v>0</v>
      </c>
    </row>
    <row r="44" spans="1:7" s="219" customFormat="1" ht="18.75" x14ac:dyDescent="0.25">
      <c r="A44" s="233" t="s">
        <v>415</v>
      </c>
      <c r="B44" s="234"/>
      <c r="C44" s="234"/>
      <c r="D44" s="234"/>
      <c r="E44" s="234"/>
      <c r="F44" s="234"/>
      <c r="G44" s="234">
        <f t="shared" si="1"/>
        <v>0</v>
      </c>
    </row>
    <row r="45" spans="1:7" s="219" customFormat="1" ht="41.25" customHeight="1" x14ac:dyDescent="0.25">
      <c r="A45" s="233" t="s">
        <v>416</v>
      </c>
      <c r="B45" s="234"/>
      <c r="C45" s="234"/>
      <c r="D45" s="234"/>
      <c r="E45" s="234"/>
      <c r="F45" s="234"/>
      <c r="G45" s="234">
        <f t="shared" si="1"/>
        <v>0</v>
      </c>
    </row>
    <row r="46" spans="1:7" s="219" customFormat="1" ht="37.5" x14ac:dyDescent="0.25">
      <c r="A46" s="233" t="s">
        <v>417</v>
      </c>
      <c r="B46" s="234"/>
      <c r="C46" s="234">
        <f>4506887+497750.456+422354</f>
        <v>5426991.4560000002</v>
      </c>
      <c r="D46" s="234"/>
      <c r="E46" s="234"/>
      <c r="F46" s="234"/>
      <c r="G46" s="234">
        <f t="shared" si="1"/>
        <v>5426991.4560000002</v>
      </c>
    </row>
    <row r="47" spans="1:7" s="219" customFormat="1" ht="18.75" x14ac:dyDescent="0.25">
      <c r="A47" s="233" t="s">
        <v>418</v>
      </c>
      <c r="B47" s="234"/>
      <c r="C47" s="234">
        <v>1166000</v>
      </c>
      <c r="D47" s="234"/>
      <c r="E47" s="234"/>
      <c r="F47" s="234"/>
      <c r="G47" s="234">
        <f t="shared" si="1"/>
        <v>1166000</v>
      </c>
    </row>
    <row r="48" spans="1:7" s="219" customFormat="1" ht="32.25" customHeight="1" x14ac:dyDescent="0.25">
      <c r="A48" s="233" t="s">
        <v>419</v>
      </c>
      <c r="B48" s="234"/>
      <c r="C48" s="234">
        <v>608596</v>
      </c>
      <c r="D48" s="234"/>
      <c r="E48" s="234"/>
      <c r="F48" s="234"/>
      <c r="G48" s="234">
        <f t="shared" si="1"/>
        <v>608596</v>
      </c>
    </row>
    <row r="49" spans="1:7" s="219" customFormat="1" ht="18.75" x14ac:dyDescent="0.25">
      <c r="A49" s="231" t="s">
        <v>420</v>
      </c>
      <c r="B49" s="238">
        <f>SUM(B22:B48)</f>
        <v>0</v>
      </c>
      <c r="C49" s="238">
        <f>SUM(C22:C48)</f>
        <v>137173179.99599999</v>
      </c>
      <c r="D49" s="238">
        <f t="shared" ref="D49:F49" si="2">SUM(D22:D48)</f>
        <v>0</v>
      </c>
      <c r="E49" s="238">
        <f t="shared" si="2"/>
        <v>0</v>
      </c>
      <c r="F49" s="238">
        <f t="shared" si="2"/>
        <v>0</v>
      </c>
      <c r="G49" s="232">
        <f>SUM(B49:F49)</f>
        <v>137173179.99599999</v>
      </c>
    </row>
    <row r="50" spans="1:7" s="219" customFormat="1" ht="19.5" thickBot="1" x14ac:dyDescent="0.3">
      <c r="A50" s="239" t="s">
        <v>421</v>
      </c>
      <c r="B50" s="240">
        <f>B19-B49</f>
        <v>47367360</v>
      </c>
      <c r="C50" s="240">
        <f>C19-C49</f>
        <v>54906880.773999989</v>
      </c>
      <c r="D50" s="240">
        <f>D19-D49</f>
        <v>0</v>
      </c>
      <c r="E50" s="240">
        <f>E19-E49</f>
        <v>0</v>
      </c>
      <c r="F50" s="240">
        <f>F19-F49</f>
        <v>0</v>
      </c>
      <c r="G50" s="241">
        <f t="shared" si="1"/>
        <v>102274240.77399999</v>
      </c>
    </row>
    <row r="51" spans="1:7" ht="19.5" thickTop="1" x14ac:dyDescent="0.25">
      <c r="A51" s="242" t="s">
        <v>422</v>
      </c>
      <c r="B51" s="242"/>
      <c r="C51" s="242"/>
      <c r="D51" s="242"/>
    </row>
    <row r="52" spans="1:7" ht="18.75" x14ac:dyDescent="0.25">
      <c r="A52" s="242" t="s">
        <v>423</v>
      </c>
      <c r="B52" s="242"/>
      <c r="C52" s="242"/>
      <c r="D52" s="242"/>
    </row>
    <row r="53" spans="1:7" ht="18.75" x14ac:dyDescent="0.25">
      <c r="A53" s="242"/>
      <c r="B53" s="242"/>
      <c r="C53" s="243"/>
      <c r="D53" s="242"/>
    </row>
    <row r="54" spans="1:7" s="219" customFormat="1" ht="18.75" x14ac:dyDescent="0.25">
      <c r="A54" s="242"/>
      <c r="B54" s="242"/>
      <c r="C54" s="243"/>
      <c r="D54" s="242"/>
    </row>
    <row r="55" spans="1:7" s="219" customFormat="1" ht="15.75" customHeight="1" x14ac:dyDescent="0.25">
      <c r="A55" s="244"/>
      <c r="B55" s="242"/>
      <c r="C55" s="242"/>
      <c r="D55" s="242"/>
    </row>
    <row r="56" spans="1:7" ht="18.75" x14ac:dyDescent="0.25">
      <c r="A56" s="245"/>
      <c r="B56" s="242"/>
      <c r="C56" s="243"/>
      <c r="D56" s="246" t="s">
        <v>341</v>
      </c>
      <c r="E56" s="220"/>
    </row>
    <row r="57" spans="1:7" ht="18.75" x14ac:dyDescent="0.25">
      <c r="A57" s="245"/>
      <c r="B57" s="242"/>
      <c r="C57" s="242"/>
      <c r="D57" s="247" t="s">
        <v>338</v>
      </c>
      <c r="E57" s="220"/>
    </row>
  </sheetData>
  <sheetProtection algorithmName="SHA-512" hashValue="gFUOPubT0R5T3hXCNprZN6U5JTCM5gsxN/MCwR+wH2ZrmchzNAW2b4C0sp+3retrrt/pxCPsPSCfKfrTh0x3Mw==" saltValue="HUPIzxJn/1r74PqKZMK90g==" spinCount="100000" sheet="1" objects="1" scenarios="1"/>
  <mergeCells count="6">
    <mergeCell ref="A5:G5"/>
    <mergeCell ref="A6:G6"/>
    <mergeCell ref="A7:G7"/>
    <mergeCell ref="A8:G8"/>
    <mergeCell ref="B9:C9"/>
    <mergeCell ref="A10:A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opLeftCell="A25" workbookViewId="0">
      <selection activeCell="O48" sqref="O48:O49"/>
    </sheetView>
  </sheetViews>
  <sheetFormatPr defaultRowHeight="15.75" x14ac:dyDescent="0.25"/>
  <cols>
    <col min="1" max="3" width="9.140625" style="1"/>
    <col min="4" max="4" width="10.42578125" style="1" customWidth="1"/>
    <col min="5" max="8" width="9.140625" style="1"/>
    <col min="9" max="9" width="18.140625" style="1" customWidth="1"/>
    <col min="10" max="10" width="18.7109375" style="1" customWidth="1"/>
    <col min="11" max="259" width="9.140625" style="1"/>
    <col min="260" max="260" width="10.42578125" style="1" customWidth="1"/>
    <col min="261" max="264" width="9.140625" style="1"/>
    <col min="265" max="265" width="18.140625" style="1" customWidth="1"/>
    <col min="266" max="266" width="18.7109375" style="1" customWidth="1"/>
    <col min="267" max="515" width="9.140625" style="1"/>
    <col min="516" max="516" width="10.42578125" style="1" customWidth="1"/>
    <col min="517" max="520" width="9.140625" style="1"/>
    <col min="521" max="521" width="18.140625" style="1" customWidth="1"/>
    <col min="522" max="522" width="18.7109375" style="1" customWidth="1"/>
    <col min="523" max="771" width="9.140625" style="1"/>
    <col min="772" max="772" width="10.42578125" style="1" customWidth="1"/>
    <col min="773" max="776" width="9.140625" style="1"/>
    <col min="777" max="777" width="18.140625" style="1" customWidth="1"/>
    <col min="778" max="778" width="18.7109375" style="1" customWidth="1"/>
    <col min="779" max="1027" width="9.140625" style="1"/>
    <col min="1028" max="1028" width="10.42578125" style="1" customWidth="1"/>
    <col min="1029" max="1032" width="9.140625" style="1"/>
    <col min="1033" max="1033" width="18.140625" style="1" customWidth="1"/>
    <col min="1034" max="1034" width="18.7109375" style="1" customWidth="1"/>
    <col min="1035" max="1283" width="9.140625" style="1"/>
    <col min="1284" max="1284" width="10.42578125" style="1" customWidth="1"/>
    <col min="1285" max="1288" width="9.140625" style="1"/>
    <col min="1289" max="1289" width="18.140625" style="1" customWidth="1"/>
    <col min="1290" max="1290" width="18.7109375" style="1" customWidth="1"/>
    <col min="1291" max="1539" width="9.140625" style="1"/>
    <col min="1540" max="1540" width="10.42578125" style="1" customWidth="1"/>
    <col min="1541" max="1544" width="9.140625" style="1"/>
    <col min="1545" max="1545" width="18.140625" style="1" customWidth="1"/>
    <col min="1546" max="1546" width="18.7109375" style="1" customWidth="1"/>
    <col min="1547" max="1795" width="9.140625" style="1"/>
    <col min="1796" max="1796" width="10.42578125" style="1" customWidth="1"/>
    <col min="1797" max="1800" width="9.140625" style="1"/>
    <col min="1801" max="1801" width="18.140625" style="1" customWidth="1"/>
    <col min="1802" max="1802" width="18.7109375" style="1" customWidth="1"/>
    <col min="1803" max="2051" width="9.140625" style="1"/>
    <col min="2052" max="2052" width="10.42578125" style="1" customWidth="1"/>
    <col min="2053" max="2056" width="9.140625" style="1"/>
    <col min="2057" max="2057" width="18.140625" style="1" customWidth="1"/>
    <col min="2058" max="2058" width="18.7109375" style="1" customWidth="1"/>
    <col min="2059" max="2307" width="9.140625" style="1"/>
    <col min="2308" max="2308" width="10.42578125" style="1" customWidth="1"/>
    <col min="2309" max="2312" width="9.140625" style="1"/>
    <col min="2313" max="2313" width="18.140625" style="1" customWidth="1"/>
    <col min="2314" max="2314" width="18.7109375" style="1" customWidth="1"/>
    <col min="2315" max="2563" width="9.140625" style="1"/>
    <col min="2564" max="2564" width="10.42578125" style="1" customWidth="1"/>
    <col min="2565" max="2568" width="9.140625" style="1"/>
    <col min="2569" max="2569" width="18.140625" style="1" customWidth="1"/>
    <col min="2570" max="2570" width="18.7109375" style="1" customWidth="1"/>
    <col min="2571" max="2819" width="9.140625" style="1"/>
    <col min="2820" max="2820" width="10.42578125" style="1" customWidth="1"/>
    <col min="2821" max="2824" width="9.140625" style="1"/>
    <col min="2825" max="2825" width="18.140625" style="1" customWidth="1"/>
    <col min="2826" max="2826" width="18.7109375" style="1" customWidth="1"/>
    <col min="2827" max="3075" width="9.140625" style="1"/>
    <col min="3076" max="3076" width="10.42578125" style="1" customWidth="1"/>
    <col min="3077" max="3080" width="9.140625" style="1"/>
    <col min="3081" max="3081" width="18.140625" style="1" customWidth="1"/>
    <col min="3082" max="3082" width="18.7109375" style="1" customWidth="1"/>
    <col min="3083" max="3331" width="9.140625" style="1"/>
    <col min="3332" max="3332" width="10.42578125" style="1" customWidth="1"/>
    <col min="3333" max="3336" width="9.140625" style="1"/>
    <col min="3337" max="3337" width="18.140625" style="1" customWidth="1"/>
    <col min="3338" max="3338" width="18.7109375" style="1" customWidth="1"/>
    <col min="3339" max="3587" width="9.140625" style="1"/>
    <col min="3588" max="3588" width="10.42578125" style="1" customWidth="1"/>
    <col min="3589" max="3592" width="9.140625" style="1"/>
    <col min="3593" max="3593" width="18.140625" style="1" customWidth="1"/>
    <col min="3594" max="3594" width="18.7109375" style="1" customWidth="1"/>
    <col min="3595" max="3843" width="9.140625" style="1"/>
    <col min="3844" max="3844" width="10.42578125" style="1" customWidth="1"/>
    <col min="3845" max="3848" width="9.140625" style="1"/>
    <col min="3849" max="3849" width="18.140625" style="1" customWidth="1"/>
    <col min="3850" max="3850" width="18.7109375" style="1" customWidth="1"/>
    <col min="3851" max="4099" width="9.140625" style="1"/>
    <col min="4100" max="4100" width="10.42578125" style="1" customWidth="1"/>
    <col min="4101" max="4104" width="9.140625" style="1"/>
    <col min="4105" max="4105" width="18.140625" style="1" customWidth="1"/>
    <col min="4106" max="4106" width="18.7109375" style="1" customWidth="1"/>
    <col min="4107" max="4355" width="9.140625" style="1"/>
    <col min="4356" max="4356" width="10.42578125" style="1" customWidth="1"/>
    <col min="4357" max="4360" width="9.140625" style="1"/>
    <col min="4361" max="4361" width="18.140625" style="1" customWidth="1"/>
    <col min="4362" max="4362" width="18.7109375" style="1" customWidth="1"/>
    <col min="4363" max="4611" width="9.140625" style="1"/>
    <col min="4612" max="4612" width="10.42578125" style="1" customWidth="1"/>
    <col min="4613" max="4616" width="9.140625" style="1"/>
    <col min="4617" max="4617" width="18.140625" style="1" customWidth="1"/>
    <col min="4618" max="4618" width="18.7109375" style="1" customWidth="1"/>
    <col min="4619" max="4867" width="9.140625" style="1"/>
    <col min="4868" max="4868" width="10.42578125" style="1" customWidth="1"/>
    <col min="4869" max="4872" width="9.140625" style="1"/>
    <col min="4873" max="4873" width="18.140625" style="1" customWidth="1"/>
    <col min="4874" max="4874" width="18.7109375" style="1" customWidth="1"/>
    <col min="4875" max="5123" width="9.140625" style="1"/>
    <col min="5124" max="5124" width="10.42578125" style="1" customWidth="1"/>
    <col min="5125" max="5128" width="9.140625" style="1"/>
    <col min="5129" max="5129" width="18.140625" style="1" customWidth="1"/>
    <col min="5130" max="5130" width="18.7109375" style="1" customWidth="1"/>
    <col min="5131" max="5379" width="9.140625" style="1"/>
    <col min="5380" max="5380" width="10.42578125" style="1" customWidth="1"/>
    <col min="5381" max="5384" width="9.140625" style="1"/>
    <col min="5385" max="5385" width="18.140625" style="1" customWidth="1"/>
    <col min="5386" max="5386" width="18.7109375" style="1" customWidth="1"/>
    <col min="5387" max="5635" width="9.140625" style="1"/>
    <col min="5636" max="5636" width="10.42578125" style="1" customWidth="1"/>
    <col min="5637" max="5640" width="9.140625" style="1"/>
    <col min="5641" max="5641" width="18.140625" style="1" customWidth="1"/>
    <col min="5642" max="5642" width="18.7109375" style="1" customWidth="1"/>
    <col min="5643" max="5891" width="9.140625" style="1"/>
    <col min="5892" max="5892" width="10.42578125" style="1" customWidth="1"/>
    <col min="5893" max="5896" width="9.140625" style="1"/>
    <col min="5897" max="5897" width="18.140625" style="1" customWidth="1"/>
    <col min="5898" max="5898" width="18.7109375" style="1" customWidth="1"/>
    <col min="5899" max="6147" width="9.140625" style="1"/>
    <col min="6148" max="6148" width="10.42578125" style="1" customWidth="1"/>
    <col min="6149" max="6152" width="9.140625" style="1"/>
    <col min="6153" max="6153" width="18.140625" style="1" customWidth="1"/>
    <col min="6154" max="6154" width="18.7109375" style="1" customWidth="1"/>
    <col min="6155" max="6403" width="9.140625" style="1"/>
    <col min="6404" max="6404" width="10.42578125" style="1" customWidth="1"/>
    <col min="6405" max="6408" width="9.140625" style="1"/>
    <col min="6409" max="6409" width="18.140625" style="1" customWidth="1"/>
    <col min="6410" max="6410" width="18.7109375" style="1" customWidth="1"/>
    <col min="6411" max="6659" width="9.140625" style="1"/>
    <col min="6660" max="6660" width="10.42578125" style="1" customWidth="1"/>
    <col min="6661" max="6664" width="9.140625" style="1"/>
    <col min="6665" max="6665" width="18.140625" style="1" customWidth="1"/>
    <col min="6666" max="6666" width="18.7109375" style="1" customWidth="1"/>
    <col min="6667" max="6915" width="9.140625" style="1"/>
    <col min="6916" max="6916" width="10.42578125" style="1" customWidth="1"/>
    <col min="6917" max="6920" width="9.140625" style="1"/>
    <col min="6921" max="6921" width="18.140625" style="1" customWidth="1"/>
    <col min="6922" max="6922" width="18.7109375" style="1" customWidth="1"/>
    <col min="6923" max="7171" width="9.140625" style="1"/>
    <col min="7172" max="7172" width="10.42578125" style="1" customWidth="1"/>
    <col min="7173" max="7176" width="9.140625" style="1"/>
    <col min="7177" max="7177" width="18.140625" style="1" customWidth="1"/>
    <col min="7178" max="7178" width="18.7109375" style="1" customWidth="1"/>
    <col min="7179" max="7427" width="9.140625" style="1"/>
    <col min="7428" max="7428" width="10.42578125" style="1" customWidth="1"/>
    <col min="7429" max="7432" width="9.140625" style="1"/>
    <col min="7433" max="7433" width="18.140625" style="1" customWidth="1"/>
    <col min="7434" max="7434" width="18.7109375" style="1" customWidth="1"/>
    <col min="7435" max="7683" width="9.140625" style="1"/>
    <col min="7684" max="7684" width="10.42578125" style="1" customWidth="1"/>
    <col min="7685" max="7688" width="9.140625" style="1"/>
    <col min="7689" max="7689" width="18.140625" style="1" customWidth="1"/>
    <col min="7690" max="7690" width="18.7109375" style="1" customWidth="1"/>
    <col min="7691" max="7939" width="9.140625" style="1"/>
    <col min="7940" max="7940" width="10.42578125" style="1" customWidth="1"/>
    <col min="7941" max="7944" width="9.140625" style="1"/>
    <col min="7945" max="7945" width="18.140625" style="1" customWidth="1"/>
    <col min="7946" max="7946" width="18.7109375" style="1" customWidth="1"/>
    <col min="7947" max="8195" width="9.140625" style="1"/>
    <col min="8196" max="8196" width="10.42578125" style="1" customWidth="1"/>
    <col min="8197" max="8200" width="9.140625" style="1"/>
    <col min="8201" max="8201" width="18.140625" style="1" customWidth="1"/>
    <col min="8202" max="8202" width="18.7109375" style="1" customWidth="1"/>
    <col min="8203" max="8451" width="9.140625" style="1"/>
    <col min="8452" max="8452" width="10.42578125" style="1" customWidth="1"/>
    <col min="8453" max="8456" width="9.140625" style="1"/>
    <col min="8457" max="8457" width="18.140625" style="1" customWidth="1"/>
    <col min="8458" max="8458" width="18.7109375" style="1" customWidth="1"/>
    <col min="8459" max="8707" width="9.140625" style="1"/>
    <col min="8708" max="8708" width="10.42578125" style="1" customWidth="1"/>
    <col min="8709" max="8712" width="9.140625" style="1"/>
    <col min="8713" max="8713" width="18.140625" style="1" customWidth="1"/>
    <col min="8714" max="8714" width="18.7109375" style="1" customWidth="1"/>
    <col min="8715" max="8963" width="9.140625" style="1"/>
    <col min="8964" max="8964" width="10.42578125" style="1" customWidth="1"/>
    <col min="8965" max="8968" width="9.140625" style="1"/>
    <col min="8969" max="8969" width="18.140625" style="1" customWidth="1"/>
    <col min="8970" max="8970" width="18.7109375" style="1" customWidth="1"/>
    <col min="8971" max="9219" width="9.140625" style="1"/>
    <col min="9220" max="9220" width="10.42578125" style="1" customWidth="1"/>
    <col min="9221" max="9224" width="9.140625" style="1"/>
    <col min="9225" max="9225" width="18.140625" style="1" customWidth="1"/>
    <col min="9226" max="9226" width="18.7109375" style="1" customWidth="1"/>
    <col min="9227" max="9475" width="9.140625" style="1"/>
    <col min="9476" max="9476" width="10.42578125" style="1" customWidth="1"/>
    <col min="9477" max="9480" width="9.140625" style="1"/>
    <col min="9481" max="9481" width="18.140625" style="1" customWidth="1"/>
    <col min="9482" max="9482" width="18.7109375" style="1" customWidth="1"/>
    <col min="9483" max="9731" width="9.140625" style="1"/>
    <col min="9732" max="9732" width="10.42578125" style="1" customWidth="1"/>
    <col min="9733" max="9736" width="9.140625" style="1"/>
    <col min="9737" max="9737" width="18.140625" style="1" customWidth="1"/>
    <col min="9738" max="9738" width="18.7109375" style="1" customWidth="1"/>
    <col min="9739" max="9987" width="9.140625" style="1"/>
    <col min="9988" max="9988" width="10.42578125" style="1" customWidth="1"/>
    <col min="9989" max="9992" width="9.140625" style="1"/>
    <col min="9993" max="9993" width="18.140625" style="1" customWidth="1"/>
    <col min="9994" max="9994" width="18.7109375" style="1" customWidth="1"/>
    <col min="9995" max="10243" width="9.140625" style="1"/>
    <col min="10244" max="10244" width="10.42578125" style="1" customWidth="1"/>
    <col min="10245" max="10248" width="9.140625" style="1"/>
    <col min="10249" max="10249" width="18.140625" style="1" customWidth="1"/>
    <col min="10250" max="10250" width="18.7109375" style="1" customWidth="1"/>
    <col min="10251" max="10499" width="9.140625" style="1"/>
    <col min="10500" max="10500" width="10.42578125" style="1" customWidth="1"/>
    <col min="10501" max="10504" width="9.140625" style="1"/>
    <col min="10505" max="10505" width="18.140625" style="1" customWidth="1"/>
    <col min="10506" max="10506" width="18.7109375" style="1" customWidth="1"/>
    <col min="10507" max="10755" width="9.140625" style="1"/>
    <col min="10756" max="10756" width="10.42578125" style="1" customWidth="1"/>
    <col min="10757" max="10760" width="9.140625" style="1"/>
    <col min="10761" max="10761" width="18.140625" style="1" customWidth="1"/>
    <col min="10762" max="10762" width="18.7109375" style="1" customWidth="1"/>
    <col min="10763" max="11011" width="9.140625" style="1"/>
    <col min="11012" max="11012" width="10.42578125" style="1" customWidth="1"/>
    <col min="11013" max="11016" width="9.140625" style="1"/>
    <col min="11017" max="11017" width="18.140625" style="1" customWidth="1"/>
    <col min="11018" max="11018" width="18.7109375" style="1" customWidth="1"/>
    <col min="11019" max="11267" width="9.140625" style="1"/>
    <col min="11268" max="11268" width="10.42578125" style="1" customWidth="1"/>
    <col min="11269" max="11272" width="9.140625" style="1"/>
    <col min="11273" max="11273" width="18.140625" style="1" customWidth="1"/>
    <col min="11274" max="11274" width="18.7109375" style="1" customWidth="1"/>
    <col min="11275" max="11523" width="9.140625" style="1"/>
    <col min="11524" max="11524" width="10.42578125" style="1" customWidth="1"/>
    <col min="11525" max="11528" width="9.140625" style="1"/>
    <col min="11529" max="11529" width="18.140625" style="1" customWidth="1"/>
    <col min="11530" max="11530" width="18.7109375" style="1" customWidth="1"/>
    <col min="11531" max="11779" width="9.140625" style="1"/>
    <col min="11780" max="11780" width="10.42578125" style="1" customWidth="1"/>
    <col min="11781" max="11784" width="9.140625" style="1"/>
    <col min="11785" max="11785" width="18.140625" style="1" customWidth="1"/>
    <col min="11786" max="11786" width="18.7109375" style="1" customWidth="1"/>
    <col min="11787" max="12035" width="9.140625" style="1"/>
    <col min="12036" max="12036" width="10.42578125" style="1" customWidth="1"/>
    <col min="12037" max="12040" width="9.140625" style="1"/>
    <col min="12041" max="12041" width="18.140625" style="1" customWidth="1"/>
    <col min="12042" max="12042" width="18.7109375" style="1" customWidth="1"/>
    <col min="12043" max="12291" width="9.140625" style="1"/>
    <col min="12292" max="12292" width="10.42578125" style="1" customWidth="1"/>
    <col min="12293" max="12296" width="9.140625" style="1"/>
    <col min="12297" max="12297" width="18.140625" style="1" customWidth="1"/>
    <col min="12298" max="12298" width="18.7109375" style="1" customWidth="1"/>
    <col min="12299" max="12547" width="9.140625" style="1"/>
    <col min="12548" max="12548" width="10.42578125" style="1" customWidth="1"/>
    <col min="12549" max="12552" width="9.140625" style="1"/>
    <col min="12553" max="12553" width="18.140625" style="1" customWidth="1"/>
    <col min="12554" max="12554" width="18.7109375" style="1" customWidth="1"/>
    <col min="12555" max="12803" width="9.140625" style="1"/>
    <col min="12804" max="12804" width="10.42578125" style="1" customWidth="1"/>
    <col min="12805" max="12808" width="9.140625" style="1"/>
    <col min="12809" max="12809" width="18.140625" style="1" customWidth="1"/>
    <col min="12810" max="12810" width="18.7109375" style="1" customWidth="1"/>
    <col min="12811" max="13059" width="9.140625" style="1"/>
    <col min="13060" max="13060" width="10.42578125" style="1" customWidth="1"/>
    <col min="13061" max="13064" width="9.140625" style="1"/>
    <col min="13065" max="13065" width="18.140625" style="1" customWidth="1"/>
    <col min="13066" max="13066" width="18.7109375" style="1" customWidth="1"/>
    <col min="13067" max="13315" width="9.140625" style="1"/>
    <col min="13316" max="13316" width="10.42578125" style="1" customWidth="1"/>
    <col min="13317" max="13320" width="9.140625" style="1"/>
    <col min="13321" max="13321" width="18.140625" style="1" customWidth="1"/>
    <col min="13322" max="13322" width="18.7109375" style="1" customWidth="1"/>
    <col min="13323" max="13571" width="9.140625" style="1"/>
    <col min="13572" max="13572" width="10.42578125" style="1" customWidth="1"/>
    <col min="13573" max="13576" width="9.140625" style="1"/>
    <col min="13577" max="13577" width="18.140625" style="1" customWidth="1"/>
    <col min="13578" max="13578" width="18.7109375" style="1" customWidth="1"/>
    <col min="13579" max="13827" width="9.140625" style="1"/>
    <col min="13828" max="13828" width="10.42578125" style="1" customWidth="1"/>
    <col min="13829" max="13832" width="9.140625" style="1"/>
    <col min="13833" max="13833" width="18.140625" style="1" customWidth="1"/>
    <col min="13834" max="13834" width="18.7109375" style="1" customWidth="1"/>
    <col min="13835" max="14083" width="9.140625" style="1"/>
    <col min="14084" max="14084" width="10.42578125" style="1" customWidth="1"/>
    <col min="14085" max="14088" width="9.140625" style="1"/>
    <col min="14089" max="14089" width="18.140625" style="1" customWidth="1"/>
    <col min="14090" max="14090" width="18.7109375" style="1" customWidth="1"/>
    <col min="14091" max="14339" width="9.140625" style="1"/>
    <col min="14340" max="14340" width="10.42578125" style="1" customWidth="1"/>
    <col min="14341" max="14344" width="9.140625" style="1"/>
    <col min="14345" max="14345" width="18.140625" style="1" customWidth="1"/>
    <col min="14346" max="14346" width="18.7109375" style="1" customWidth="1"/>
    <col min="14347" max="14595" width="9.140625" style="1"/>
    <col min="14596" max="14596" width="10.42578125" style="1" customWidth="1"/>
    <col min="14597" max="14600" width="9.140625" style="1"/>
    <col min="14601" max="14601" width="18.140625" style="1" customWidth="1"/>
    <col min="14602" max="14602" width="18.7109375" style="1" customWidth="1"/>
    <col min="14603" max="14851" width="9.140625" style="1"/>
    <col min="14852" max="14852" width="10.42578125" style="1" customWidth="1"/>
    <col min="14853" max="14856" width="9.140625" style="1"/>
    <col min="14857" max="14857" width="18.140625" style="1" customWidth="1"/>
    <col min="14858" max="14858" width="18.7109375" style="1" customWidth="1"/>
    <col min="14859" max="15107" width="9.140625" style="1"/>
    <col min="15108" max="15108" width="10.42578125" style="1" customWidth="1"/>
    <col min="15109" max="15112" width="9.140625" style="1"/>
    <col min="15113" max="15113" width="18.140625" style="1" customWidth="1"/>
    <col min="15114" max="15114" width="18.7109375" style="1" customWidth="1"/>
    <col min="15115" max="15363" width="9.140625" style="1"/>
    <col min="15364" max="15364" width="10.42578125" style="1" customWidth="1"/>
    <col min="15365" max="15368" width="9.140625" style="1"/>
    <col min="15369" max="15369" width="18.140625" style="1" customWidth="1"/>
    <col min="15370" max="15370" width="18.7109375" style="1" customWidth="1"/>
    <col min="15371" max="15619" width="9.140625" style="1"/>
    <col min="15620" max="15620" width="10.42578125" style="1" customWidth="1"/>
    <col min="15621" max="15624" width="9.140625" style="1"/>
    <col min="15625" max="15625" width="18.140625" style="1" customWidth="1"/>
    <col min="15626" max="15626" width="18.7109375" style="1" customWidth="1"/>
    <col min="15627" max="15875" width="9.140625" style="1"/>
    <col min="15876" max="15876" width="10.42578125" style="1" customWidth="1"/>
    <col min="15877" max="15880" width="9.140625" style="1"/>
    <col min="15881" max="15881" width="18.140625" style="1" customWidth="1"/>
    <col min="15882" max="15882" width="18.7109375" style="1" customWidth="1"/>
    <col min="15883" max="16131" width="9.140625" style="1"/>
    <col min="16132" max="16132" width="10.42578125" style="1" customWidth="1"/>
    <col min="16133" max="16136" width="9.140625" style="1"/>
    <col min="16137" max="16137" width="18.140625" style="1" customWidth="1"/>
    <col min="16138" max="16138" width="18.7109375" style="1" customWidth="1"/>
    <col min="16139" max="16384" width="9.140625" style="1"/>
  </cols>
  <sheetData>
    <row r="1" spans="1:11" x14ac:dyDescent="0.25">
      <c r="A1" s="1" t="s">
        <v>424</v>
      </c>
    </row>
    <row r="2" spans="1:11" x14ac:dyDescent="0.25">
      <c r="A2" s="1" t="s">
        <v>425</v>
      </c>
    </row>
    <row r="5" spans="1:11" x14ac:dyDescent="0.25">
      <c r="A5" s="147" t="s">
        <v>426</v>
      </c>
      <c r="B5" s="147"/>
      <c r="C5" s="147"/>
      <c r="D5" s="147"/>
      <c r="E5" s="147"/>
      <c r="F5" s="147"/>
      <c r="G5" s="147"/>
      <c r="H5" s="147"/>
      <c r="I5" s="147"/>
      <c r="J5" s="248"/>
      <c r="K5" s="248"/>
    </row>
    <row r="6" spans="1:11" x14ac:dyDescent="0.25">
      <c r="A6" s="147" t="s">
        <v>427</v>
      </c>
      <c r="B6" s="147"/>
      <c r="C6" s="147"/>
      <c r="D6" s="147"/>
      <c r="E6" s="147"/>
      <c r="F6" s="147"/>
      <c r="G6" s="147"/>
      <c r="H6" s="147"/>
      <c r="I6" s="147"/>
      <c r="J6" s="248"/>
      <c r="K6" s="248"/>
    </row>
    <row r="8" spans="1:11" ht="9" customHeight="1" x14ac:dyDescent="0.25"/>
    <row r="9" spans="1:11" x14ac:dyDescent="0.25">
      <c r="A9" s="1" t="s">
        <v>428</v>
      </c>
      <c r="D9" s="249" t="s">
        <v>429</v>
      </c>
    </row>
    <row r="11" spans="1:11" x14ac:dyDescent="0.25">
      <c r="A11" s="1" t="s">
        <v>430</v>
      </c>
      <c r="I11" s="250">
        <v>169714938.53</v>
      </c>
    </row>
    <row r="13" spans="1:11" x14ac:dyDescent="0.25">
      <c r="A13" s="1" t="s">
        <v>431</v>
      </c>
      <c r="B13" s="1" t="s">
        <v>432</v>
      </c>
    </row>
    <row r="16" spans="1:11" x14ac:dyDescent="0.25">
      <c r="B16" s="1" t="s">
        <v>433</v>
      </c>
      <c r="I16" s="135"/>
    </row>
    <row r="17" spans="2:9" x14ac:dyDescent="0.25">
      <c r="B17" s="251"/>
      <c r="C17" s="251"/>
      <c r="D17" s="251"/>
      <c r="E17" s="251"/>
      <c r="F17" s="251"/>
      <c r="I17" s="252" t="s">
        <v>434</v>
      </c>
    </row>
    <row r="18" spans="2:9" x14ac:dyDescent="0.25">
      <c r="B18" s="4"/>
      <c r="C18" s="4"/>
      <c r="D18" s="4"/>
      <c r="E18" s="4"/>
      <c r="F18" s="4"/>
      <c r="I18" s="4"/>
    </row>
    <row r="19" spans="2:9" x14ac:dyDescent="0.25">
      <c r="B19" s="4"/>
      <c r="C19" s="4"/>
      <c r="D19" s="4"/>
      <c r="E19" s="4"/>
      <c r="F19" s="4"/>
      <c r="I19" s="4"/>
    </row>
    <row r="21" spans="2:9" x14ac:dyDescent="0.25">
      <c r="B21" s="1" t="s">
        <v>435</v>
      </c>
    </row>
    <row r="22" spans="2:9" x14ac:dyDescent="0.25">
      <c r="B22" s="251"/>
      <c r="C22" s="251"/>
      <c r="D22" s="251"/>
      <c r="E22" s="251"/>
      <c r="F22" s="251"/>
      <c r="I22" s="253">
        <v>92262554.920000002</v>
      </c>
    </row>
    <row r="23" spans="2:9" x14ac:dyDescent="0.25">
      <c r="B23" s="4"/>
      <c r="C23" s="4"/>
      <c r="D23" s="4"/>
      <c r="E23" s="4"/>
      <c r="F23" s="4"/>
      <c r="I23" s="4"/>
    </row>
    <row r="24" spans="2:9" x14ac:dyDescent="0.25">
      <c r="B24" s="4"/>
      <c r="C24" s="4"/>
      <c r="D24" s="4"/>
      <c r="E24" s="4"/>
      <c r="F24" s="4"/>
      <c r="I24" s="4"/>
    </row>
    <row r="26" spans="2:9" x14ac:dyDescent="0.25">
      <c r="B26" s="1" t="s">
        <v>436</v>
      </c>
    </row>
    <row r="27" spans="2:9" x14ac:dyDescent="0.25">
      <c r="B27" s="251"/>
      <c r="C27" s="251"/>
      <c r="D27" s="251"/>
      <c r="E27" s="251"/>
      <c r="F27" s="251"/>
      <c r="I27" s="252" t="s">
        <v>434</v>
      </c>
    </row>
    <row r="28" spans="2:9" x14ac:dyDescent="0.25">
      <c r="B28" s="4"/>
      <c r="C28" s="4"/>
      <c r="D28" s="4"/>
      <c r="E28" s="4"/>
      <c r="F28" s="4"/>
      <c r="I28" s="4"/>
    </row>
    <row r="29" spans="2:9" x14ac:dyDescent="0.25">
      <c r="B29" s="4"/>
      <c r="C29" s="4"/>
      <c r="D29" s="4"/>
      <c r="E29" s="4"/>
      <c r="F29" s="4"/>
      <c r="I29" s="4"/>
    </row>
    <row r="30" spans="2:9" x14ac:dyDescent="0.25">
      <c r="B30" s="104"/>
      <c r="C30" s="104"/>
      <c r="D30" s="104"/>
      <c r="E30" s="104"/>
      <c r="F30" s="104"/>
      <c r="G30" s="104"/>
      <c r="H30" s="104"/>
      <c r="I30" s="104"/>
    </row>
    <row r="31" spans="2:9" x14ac:dyDescent="0.25">
      <c r="B31" s="1" t="s">
        <v>437</v>
      </c>
    </row>
    <row r="32" spans="2:9" x14ac:dyDescent="0.25">
      <c r="B32" s="251"/>
      <c r="C32" s="251"/>
      <c r="D32" s="251"/>
      <c r="E32" s="251"/>
      <c r="F32" s="251"/>
      <c r="I32" s="252" t="s">
        <v>434</v>
      </c>
    </row>
    <row r="33" spans="1:9" x14ac:dyDescent="0.25">
      <c r="B33" s="4"/>
      <c r="C33" s="4"/>
      <c r="D33" s="4"/>
      <c r="E33" s="4"/>
      <c r="F33" s="4"/>
      <c r="I33" s="4"/>
    </row>
    <row r="34" spans="1:9" x14ac:dyDescent="0.25">
      <c r="B34" s="4"/>
      <c r="C34" s="4"/>
      <c r="D34" s="4"/>
      <c r="E34" s="4"/>
      <c r="F34" s="4"/>
      <c r="I34" s="4"/>
    </row>
    <row r="36" spans="1:9" x14ac:dyDescent="0.25">
      <c r="A36" s="1" t="s">
        <v>438</v>
      </c>
      <c r="I36" s="254">
        <f>SUM(I22,I17,I27,I32)</f>
        <v>92262554.920000002</v>
      </c>
    </row>
    <row r="37" spans="1:9" ht="16.5" thickBot="1" x14ac:dyDescent="0.3">
      <c r="A37" s="1" t="s">
        <v>439</v>
      </c>
      <c r="I37" s="255">
        <f>I11-I36</f>
        <v>77452383.609999999</v>
      </c>
    </row>
    <row r="38" spans="1:9" ht="16.5" thickTop="1" x14ac:dyDescent="0.25">
      <c r="I38" s="256"/>
    </row>
    <row r="40" spans="1:9" x14ac:dyDescent="0.25">
      <c r="F40" s="1" t="s">
        <v>440</v>
      </c>
    </row>
    <row r="41" spans="1:9" x14ac:dyDescent="0.25">
      <c r="F41" s="1" t="s">
        <v>441</v>
      </c>
    </row>
    <row r="42" spans="1:9" x14ac:dyDescent="0.25">
      <c r="F42" s="1" t="s">
        <v>442</v>
      </c>
    </row>
    <row r="43" spans="1:9" x14ac:dyDescent="0.25">
      <c r="F43" s="1" t="s">
        <v>443</v>
      </c>
    </row>
    <row r="47" spans="1:9" x14ac:dyDescent="0.25">
      <c r="F47" s="257" t="s">
        <v>341</v>
      </c>
    </row>
    <row r="48" spans="1:9" x14ac:dyDescent="0.25">
      <c r="F48" s="1" t="s">
        <v>338</v>
      </c>
      <c r="G48" s="257"/>
    </row>
    <row r="49" spans="6:7" x14ac:dyDescent="0.25">
      <c r="G49" s="258"/>
    </row>
    <row r="53" spans="6:7" x14ac:dyDescent="0.25">
      <c r="F53" s="257" t="s">
        <v>339</v>
      </c>
    </row>
    <row r="54" spans="6:7" x14ac:dyDescent="0.25">
      <c r="F54" s="1" t="s">
        <v>444</v>
      </c>
    </row>
  </sheetData>
  <sheetProtection algorithmName="SHA-512" hashValue="mdZiU/MkfI7oUnD9eKFxOQykBuZLgAp0D8rqfvxTbr0wYBbTkDNJR7zm1qlRCWrqsL49KxlmC0iMF+EjeF/vlA==" saltValue="zdU3J/TrtszOBgXcPDRShQ==" spinCount="100000" sheet="1" objects="1" scenarios="1"/>
  <mergeCells count="2">
    <mergeCell ref="A5:I5"/>
    <mergeCell ref="A6:I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opLeftCell="A31" workbookViewId="0">
      <selection activeCell="K54" sqref="J54:K54"/>
    </sheetView>
  </sheetViews>
  <sheetFormatPr defaultRowHeight="15.75" x14ac:dyDescent="0.25"/>
  <cols>
    <col min="1" max="1" width="3.28515625" style="261" customWidth="1"/>
    <col min="2" max="2" width="2.85546875" style="261" customWidth="1"/>
    <col min="3" max="3" width="47.7109375" style="261" customWidth="1"/>
    <col min="4" max="4" width="3" style="261" customWidth="1"/>
    <col min="5" max="5" width="26.85546875" style="260" customWidth="1"/>
    <col min="6" max="6" width="2.85546875" style="260" customWidth="1"/>
    <col min="7" max="7" width="9.140625" style="261"/>
    <col min="8" max="8" width="18.7109375" style="261" customWidth="1"/>
    <col min="9" max="9" width="16.85546875" style="261" customWidth="1"/>
    <col min="10" max="16384" width="9.140625" style="261"/>
  </cols>
  <sheetData>
    <row r="1" spans="1:5" x14ac:dyDescent="0.25">
      <c r="A1" s="259" t="s">
        <v>445</v>
      </c>
      <c r="B1" s="259"/>
      <c r="C1" s="259"/>
      <c r="D1" s="259"/>
      <c r="E1" s="259"/>
    </row>
    <row r="2" spans="1:5" x14ac:dyDescent="0.25">
      <c r="A2" s="259" t="s">
        <v>446</v>
      </c>
      <c r="B2" s="259"/>
      <c r="C2" s="259"/>
      <c r="D2" s="259"/>
      <c r="E2" s="259"/>
    </row>
    <row r="3" spans="1:5" x14ac:dyDescent="0.25">
      <c r="A3" s="259" t="s">
        <v>447</v>
      </c>
      <c r="B3" s="259"/>
      <c r="C3" s="259"/>
      <c r="D3" s="259"/>
      <c r="E3" s="259"/>
    </row>
    <row r="4" spans="1:5" x14ac:dyDescent="0.25">
      <c r="A4" s="259" t="s">
        <v>448</v>
      </c>
      <c r="B4" s="259"/>
      <c r="C4" s="259"/>
      <c r="D4" s="259"/>
      <c r="E4" s="259"/>
    </row>
    <row r="5" spans="1:5" ht="6.75" customHeight="1" x14ac:dyDescent="0.25">
      <c r="D5" s="262"/>
    </row>
    <row r="6" spans="1:5" x14ac:dyDescent="0.25">
      <c r="A6" s="263" t="s">
        <v>449</v>
      </c>
    </row>
    <row r="7" spans="1:5" x14ac:dyDescent="0.25">
      <c r="B7" s="264" t="s">
        <v>450</v>
      </c>
    </row>
    <row r="8" spans="1:5" x14ac:dyDescent="0.25">
      <c r="C8" s="261" t="s">
        <v>451</v>
      </c>
      <c r="E8" s="265">
        <f>51083971.28+48087428.29+21144147.65+19719568.03</f>
        <v>140035115.25</v>
      </c>
    </row>
    <row r="9" spans="1:5" x14ac:dyDescent="0.25">
      <c r="C9" s="261" t="s">
        <v>452</v>
      </c>
      <c r="E9" s="260">
        <f>666390858+666390858+666390858+666390857</f>
        <v>2665563431</v>
      </c>
    </row>
    <row r="10" spans="1:5" x14ac:dyDescent="0.25">
      <c r="C10" s="261" t="s">
        <v>453</v>
      </c>
      <c r="E10" s="260">
        <f>70109703.91+111943125.62+47164099.54+131295828.67-57675</f>
        <v>360455082.74000001</v>
      </c>
    </row>
    <row r="11" spans="1:5" x14ac:dyDescent="0.25">
      <c r="C11" s="261" t="s">
        <v>454</v>
      </c>
      <c r="E11" s="260">
        <f>681531.15+2481437.45+1094601.23+1101112.22</f>
        <v>5358682.05</v>
      </c>
    </row>
    <row r="12" spans="1:5" x14ac:dyDescent="0.25">
      <c r="C12" s="261" t="s">
        <v>455</v>
      </c>
      <c r="E12" s="266">
        <f>127167394.57+84674490.33+20810740.97+62123558.13</f>
        <v>294776184</v>
      </c>
    </row>
    <row r="13" spans="1:5" x14ac:dyDescent="0.25">
      <c r="C13" s="263" t="s">
        <v>456</v>
      </c>
      <c r="E13" s="267">
        <f>SUM(E8:E12)</f>
        <v>3466188495.04</v>
      </c>
    </row>
    <row r="14" spans="1:5" x14ac:dyDescent="0.25">
      <c r="B14" s="264" t="s">
        <v>457</v>
      </c>
    </row>
    <row r="15" spans="1:5" x14ac:dyDescent="0.25">
      <c r="C15" s="261" t="s">
        <v>458</v>
      </c>
      <c r="E15" s="260">
        <f>298212435.63+319294821.57+232388857.31+283793572.46-8763.56</f>
        <v>1133680923.4100001</v>
      </c>
    </row>
    <row r="16" spans="1:5" x14ac:dyDescent="0.25">
      <c r="C16" s="261" t="s">
        <v>459</v>
      </c>
      <c r="E16" s="260">
        <f>167862806.11+126713450.78+125422134.74+109584431.69</f>
        <v>529582823.31999999</v>
      </c>
    </row>
    <row r="17" spans="1:9" x14ac:dyDescent="0.25">
      <c r="C17" s="261" t="s">
        <v>460</v>
      </c>
      <c r="E17" s="260">
        <f>163226601.06+195628478.51+149972135.85+231738547.69</f>
        <v>740565763.1099999</v>
      </c>
    </row>
    <row r="18" spans="1:9" x14ac:dyDescent="0.25">
      <c r="C18" s="261" t="s">
        <v>461</v>
      </c>
      <c r="E18" s="260">
        <f>7466313.83+10462789.21+11310316.06+12356518.13</f>
        <v>41595937.230000004</v>
      </c>
    </row>
    <row r="19" spans="1:9" x14ac:dyDescent="0.25">
      <c r="C19" s="261" t="s">
        <v>462</v>
      </c>
      <c r="E19" s="260">
        <f>40336763.02+106170370.27+12242286.47+9848650.58</f>
        <v>168598070.34</v>
      </c>
    </row>
    <row r="20" spans="1:9" x14ac:dyDescent="0.25">
      <c r="C20" s="263" t="s">
        <v>463</v>
      </c>
      <c r="E20" s="267">
        <f>SUM(E15:E19)</f>
        <v>2614023517.4100003</v>
      </c>
    </row>
    <row r="21" spans="1:9" x14ac:dyDescent="0.25">
      <c r="B21" s="263" t="s">
        <v>464</v>
      </c>
      <c r="E21" s="268">
        <f>E13-E20</f>
        <v>852164977.62999964</v>
      </c>
      <c r="F21" s="269"/>
      <c r="H21" s="270"/>
      <c r="I21" s="270"/>
    </row>
    <row r="22" spans="1:9" x14ac:dyDescent="0.25">
      <c r="A22" s="263" t="s">
        <v>465</v>
      </c>
    </row>
    <row r="23" spans="1:9" x14ac:dyDescent="0.25">
      <c r="B23" s="264" t="s">
        <v>450</v>
      </c>
    </row>
    <row r="24" spans="1:9" hidden="1" x14ac:dyDescent="0.25">
      <c r="C24" s="261" t="s">
        <v>466</v>
      </c>
      <c r="E24" s="260">
        <v>0</v>
      </c>
    </row>
    <row r="25" spans="1:9" ht="31.5" x14ac:dyDescent="0.25">
      <c r="C25" s="271" t="s">
        <v>467</v>
      </c>
      <c r="E25" s="260">
        <v>0</v>
      </c>
    </row>
    <row r="26" spans="1:9" x14ac:dyDescent="0.25">
      <c r="C26" s="272" t="s">
        <v>468</v>
      </c>
      <c r="D26" s="273"/>
      <c r="E26" s="274">
        <f>10000+10500</f>
        <v>20500</v>
      </c>
      <c r="F26" s="273"/>
    </row>
    <row r="27" spans="1:9" x14ac:dyDescent="0.25">
      <c r="C27" s="271" t="s">
        <v>469</v>
      </c>
      <c r="D27" s="273"/>
      <c r="E27" s="274">
        <f>819511.64</f>
        <v>819511.64</v>
      </c>
      <c r="F27" s="273"/>
    </row>
    <row r="28" spans="1:9" x14ac:dyDescent="0.25">
      <c r="C28" s="272" t="s">
        <v>470</v>
      </c>
      <c r="D28" s="273"/>
      <c r="E28" s="274">
        <f>1681830.63</f>
        <v>1681830.63</v>
      </c>
      <c r="F28" s="273"/>
    </row>
    <row r="29" spans="1:9" x14ac:dyDescent="0.25">
      <c r="C29" s="261" t="s">
        <v>471</v>
      </c>
      <c r="E29" s="260">
        <f>1673050+3162355+5359235+1554250</f>
        <v>11748890</v>
      </c>
    </row>
    <row r="30" spans="1:9" x14ac:dyDescent="0.25">
      <c r="C30" s="263" t="s">
        <v>456</v>
      </c>
      <c r="E30" s="267">
        <f>SUM(E24:E29)</f>
        <v>14270732.27</v>
      </c>
    </row>
    <row r="31" spans="1:9" x14ac:dyDescent="0.25">
      <c r="B31" s="264" t="s">
        <v>457</v>
      </c>
    </row>
    <row r="32" spans="1:9" x14ac:dyDescent="0.25">
      <c r="C32" s="261" t="s">
        <v>472</v>
      </c>
      <c r="E32" s="260">
        <v>0</v>
      </c>
    </row>
    <row r="33" spans="1:5" ht="31.5" x14ac:dyDescent="0.25">
      <c r="C33" s="271" t="s">
        <v>473</v>
      </c>
      <c r="E33" s="260">
        <f>317350989.89+377183588.65+158091535.22+98248134.16</f>
        <v>950874247.91999996</v>
      </c>
    </row>
    <row r="34" spans="1:5" x14ac:dyDescent="0.25">
      <c r="C34" s="261" t="s">
        <v>474</v>
      </c>
    </row>
    <row r="35" spans="1:5" s="260" customFormat="1" x14ac:dyDescent="0.25">
      <c r="A35" s="261"/>
      <c r="B35" s="261"/>
      <c r="C35" s="261" t="s">
        <v>475</v>
      </c>
      <c r="D35" s="261"/>
      <c r="E35" s="260">
        <f>2420000+1500000+1650000+1445000</f>
        <v>7015000</v>
      </c>
    </row>
    <row r="36" spans="1:5" s="260" customFormat="1" x14ac:dyDescent="0.25">
      <c r="A36" s="261"/>
      <c r="B36" s="261"/>
      <c r="C36" s="263" t="s">
        <v>463</v>
      </c>
      <c r="D36" s="261"/>
      <c r="E36" s="267">
        <f>SUM(E32:E35)</f>
        <v>957889247.91999996</v>
      </c>
    </row>
    <row r="37" spans="1:5" s="260" customFormat="1" x14ac:dyDescent="0.25">
      <c r="A37" s="261"/>
      <c r="B37" s="263" t="s">
        <v>476</v>
      </c>
      <c r="C37" s="261"/>
      <c r="D37" s="261"/>
      <c r="E37" s="268">
        <f>E30-E36</f>
        <v>-943618515.64999998</v>
      </c>
    </row>
    <row r="38" spans="1:5" s="260" customFormat="1" x14ac:dyDescent="0.25">
      <c r="A38" s="263" t="s">
        <v>477</v>
      </c>
      <c r="B38" s="261"/>
      <c r="C38" s="261"/>
      <c r="D38" s="261"/>
    </row>
    <row r="39" spans="1:5" s="260" customFormat="1" x14ac:dyDescent="0.25">
      <c r="A39" s="261"/>
      <c r="B39" s="264" t="s">
        <v>450</v>
      </c>
      <c r="C39" s="261"/>
      <c r="D39" s="261"/>
    </row>
    <row r="40" spans="1:5" s="260" customFormat="1" x14ac:dyDescent="0.25">
      <c r="A40" s="261"/>
      <c r="B40" s="261"/>
      <c r="C40" s="261" t="s">
        <v>478</v>
      </c>
      <c r="D40" s="261"/>
      <c r="E40" s="260">
        <f>234222221.01+130942653.1+93096770.76+41534087.57</f>
        <v>499795732.44</v>
      </c>
    </row>
    <row r="41" spans="1:5" s="260" customFormat="1" x14ac:dyDescent="0.25">
      <c r="A41" s="261"/>
      <c r="B41" s="261"/>
      <c r="C41" s="263" t="s">
        <v>456</v>
      </c>
      <c r="D41" s="261"/>
      <c r="E41" s="267">
        <f>E40</f>
        <v>499795732.44</v>
      </c>
    </row>
    <row r="42" spans="1:5" s="260" customFormat="1" x14ac:dyDescent="0.25">
      <c r="A42" s="261"/>
      <c r="B42" s="264" t="s">
        <v>457</v>
      </c>
      <c r="C42" s="261"/>
      <c r="D42" s="261"/>
    </row>
    <row r="43" spans="1:5" s="260" customFormat="1" x14ac:dyDescent="0.25">
      <c r="A43" s="261"/>
      <c r="B43" s="261"/>
      <c r="C43" s="261" t="s">
        <v>479</v>
      </c>
      <c r="D43" s="261"/>
      <c r="E43" s="260">
        <v>0</v>
      </c>
    </row>
    <row r="44" spans="1:5" s="260" customFormat="1" x14ac:dyDescent="0.25">
      <c r="A44" s="261"/>
      <c r="B44" s="261"/>
      <c r="C44" s="261" t="s">
        <v>480</v>
      </c>
      <c r="D44" s="261"/>
      <c r="E44" s="260">
        <f>18437174.09+54985003.37+24361414.21+34495978.55</f>
        <v>132279570.21999998</v>
      </c>
    </row>
    <row r="45" spans="1:5" s="260" customFormat="1" x14ac:dyDescent="0.25">
      <c r="A45" s="261"/>
      <c r="B45" s="261"/>
      <c r="C45" s="263" t="s">
        <v>463</v>
      </c>
      <c r="D45" s="261"/>
      <c r="E45" s="267">
        <f>E43+E44</f>
        <v>132279570.21999998</v>
      </c>
    </row>
    <row r="46" spans="1:5" s="260" customFormat="1" x14ac:dyDescent="0.25">
      <c r="A46" s="261"/>
      <c r="B46" s="263" t="s">
        <v>481</v>
      </c>
      <c r="C46" s="261"/>
      <c r="D46" s="261"/>
      <c r="E46" s="268">
        <f>E41-E45</f>
        <v>367516162.22000003</v>
      </c>
    </row>
    <row r="47" spans="1:5" s="260" customFormat="1" x14ac:dyDescent="0.25">
      <c r="A47" s="263" t="s">
        <v>482</v>
      </c>
      <c r="B47" s="261"/>
      <c r="C47" s="261"/>
      <c r="D47" s="261"/>
    </row>
    <row r="48" spans="1:5" s="260" customFormat="1" x14ac:dyDescent="0.25">
      <c r="A48" s="261"/>
      <c r="B48" s="261"/>
      <c r="C48" s="263" t="s">
        <v>483</v>
      </c>
      <c r="D48" s="261"/>
      <c r="E48" s="269">
        <f>E21+E37+E46</f>
        <v>276062624.19999969</v>
      </c>
    </row>
    <row r="49" spans="1:5" s="260" customFormat="1" x14ac:dyDescent="0.25">
      <c r="A49" s="263" t="s">
        <v>484</v>
      </c>
      <c r="B49" s="261"/>
      <c r="C49" s="261"/>
      <c r="D49" s="261"/>
      <c r="E49" s="269">
        <v>960665599.3499999</v>
      </c>
    </row>
    <row r="50" spans="1:5" s="260" customFormat="1" ht="16.5" thickBot="1" x14ac:dyDescent="0.3">
      <c r="A50" s="263" t="s">
        <v>485</v>
      </c>
      <c r="B50" s="261"/>
      <c r="C50" s="261"/>
      <c r="D50" s="261"/>
      <c r="E50" s="275">
        <f>E48+E49</f>
        <v>1236728223.5499997</v>
      </c>
    </row>
    <row r="51" spans="1:5" s="260" customFormat="1" ht="16.5" thickTop="1" x14ac:dyDescent="0.25">
      <c r="A51" s="263"/>
      <c r="B51" s="261"/>
      <c r="C51" s="261"/>
      <c r="D51" s="261"/>
      <c r="E51" s="276"/>
    </row>
    <row r="52" spans="1:5" s="260" customFormat="1" x14ac:dyDescent="0.25">
      <c r="A52" s="261"/>
      <c r="B52" s="261"/>
      <c r="C52" s="261"/>
      <c r="D52" s="260" t="s">
        <v>486</v>
      </c>
    </row>
    <row r="53" spans="1:5" s="260" customFormat="1" x14ac:dyDescent="0.25">
      <c r="A53" s="261"/>
      <c r="B53" s="261"/>
      <c r="C53" s="261"/>
    </row>
    <row r="54" spans="1:5" s="260" customFormat="1" ht="11.25" customHeight="1" x14ac:dyDescent="0.25">
      <c r="A54" s="261"/>
      <c r="B54" s="261"/>
      <c r="C54" s="261"/>
    </row>
    <row r="55" spans="1:5" s="260" customFormat="1" ht="10.5" customHeight="1" x14ac:dyDescent="0.25">
      <c r="A55" s="261"/>
      <c r="B55" s="261"/>
      <c r="C55" s="261"/>
    </row>
    <row r="56" spans="1:5" s="260" customFormat="1" x14ac:dyDescent="0.25">
      <c r="A56" s="261"/>
      <c r="B56" s="261"/>
      <c r="C56" s="261"/>
      <c r="D56" s="269" t="s">
        <v>341</v>
      </c>
      <c r="E56" s="269"/>
    </row>
    <row r="57" spans="1:5" s="260" customFormat="1" x14ac:dyDescent="0.25">
      <c r="A57" s="261"/>
      <c r="B57" s="261"/>
      <c r="C57" s="261"/>
      <c r="D57" s="269" t="s">
        <v>338</v>
      </c>
      <c r="E57" s="269"/>
    </row>
  </sheetData>
  <sheetProtection algorithmName="SHA-512" hashValue="DsqLd+r+pmHW5Puq7IV6TCyPUudLQeV4JVUjAR2wJzvtd7zg1siP7qTQwE94Vaqzbh71adwcG2LI4w/DlF+/Ww==" saltValue="2P65Kmh0sUM0dxFsXpA0fQ==" spinCount="100000" sheet="1" objects="1" scenarios="1"/>
  <mergeCells count="4">
    <mergeCell ref="A1:E1"/>
    <mergeCell ref="A2:E2"/>
    <mergeCell ref="A3:E3"/>
    <mergeCell ref="A4:E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16" workbookViewId="0">
      <selection activeCell="E32" sqref="E32:E37"/>
    </sheetView>
  </sheetViews>
  <sheetFormatPr defaultRowHeight="15" x14ac:dyDescent="0.25"/>
  <cols>
    <col min="1" max="1" width="39.85546875" style="277" customWidth="1"/>
    <col min="2" max="2" width="13.5703125" style="277" customWidth="1"/>
    <col min="3" max="3" width="13.7109375" style="282" customWidth="1"/>
    <col min="4" max="4" width="11.7109375" style="277" customWidth="1"/>
    <col min="5" max="5" width="11.85546875" style="277" customWidth="1"/>
    <col min="6" max="6" width="12.140625" style="283" customWidth="1"/>
    <col min="7" max="7" width="15.28515625" style="282" customWidth="1"/>
    <col min="8" max="8" width="12" style="277" customWidth="1"/>
    <col min="9" max="9" width="18.42578125" style="277" customWidth="1"/>
    <col min="10" max="10" width="14.5703125" style="277" customWidth="1"/>
    <col min="11" max="16384" width="9.140625" style="277"/>
  </cols>
  <sheetData>
    <row r="1" spans="1:9" s="278" customFormat="1" ht="15.75" x14ac:dyDescent="0.25">
      <c r="A1" s="277" t="s">
        <v>487</v>
      </c>
      <c r="C1" s="279"/>
      <c r="F1" s="280"/>
      <c r="G1" s="279"/>
    </row>
    <row r="2" spans="1:9" s="278" customFormat="1" ht="15.75" x14ac:dyDescent="0.25">
      <c r="C2" s="279"/>
      <c r="F2" s="280"/>
      <c r="G2" s="279"/>
    </row>
    <row r="3" spans="1:9" s="278" customFormat="1" ht="15.75" x14ac:dyDescent="0.25">
      <c r="A3" s="281" t="s">
        <v>488</v>
      </c>
      <c r="B3" s="281"/>
      <c r="C3" s="281"/>
      <c r="D3" s="281"/>
      <c r="E3" s="281"/>
      <c r="F3" s="281"/>
      <c r="G3" s="281"/>
      <c r="H3" s="281"/>
      <c r="I3" s="281"/>
    </row>
    <row r="4" spans="1:9" s="278" customFormat="1" ht="15.75" x14ac:dyDescent="0.25">
      <c r="A4" s="281" t="s">
        <v>489</v>
      </c>
      <c r="B4" s="281"/>
      <c r="C4" s="281"/>
      <c r="D4" s="281"/>
      <c r="E4" s="281"/>
      <c r="F4" s="281"/>
      <c r="G4" s="281"/>
      <c r="H4" s="281"/>
      <c r="I4" s="281"/>
    </row>
    <row r="5" spans="1:9" s="278" customFormat="1" ht="15.75" x14ac:dyDescent="0.25">
      <c r="A5" s="277"/>
      <c r="B5" s="277"/>
      <c r="C5" s="282"/>
      <c r="D5" s="277"/>
      <c r="E5" s="277"/>
      <c r="F5" s="283"/>
      <c r="G5" s="282"/>
      <c r="H5" s="277"/>
      <c r="I5" s="277"/>
    </row>
    <row r="6" spans="1:9" s="278" customFormat="1" ht="15.75" x14ac:dyDescent="0.25">
      <c r="A6" s="277" t="s">
        <v>490</v>
      </c>
      <c r="B6" s="284"/>
      <c r="C6" s="282"/>
      <c r="D6" s="277"/>
      <c r="E6" s="277"/>
      <c r="F6" s="283"/>
      <c r="G6" s="282"/>
      <c r="H6" s="277"/>
      <c r="I6" s="277"/>
    </row>
    <row r="7" spans="1:9" s="278" customFormat="1" ht="15.75" x14ac:dyDescent="0.25">
      <c r="A7" s="277"/>
      <c r="B7" s="277"/>
      <c r="C7" s="282"/>
      <c r="D7" s="277"/>
      <c r="E7" s="277"/>
      <c r="F7" s="283"/>
      <c r="G7" s="282"/>
      <c r="H7" s="277"/>
      <c r="I7" s="277"/>
    </row>
    <row r="8" spans="1:9" s="290" customFormat="1" ht="15.75" x14ac:dyDescent="0.25">
      <c r="A8" s="285" t="s">
        <v>491</v>
      </c>
      <c r="B8" s="286" t="s">
        <v>492</v>
      </c>
      <c r="C8" s="287" t="s">
        <v>493</v>
      </c>
      <c r="D8" s="285" t="s">
        <v>494</v>
      </c>
      <c r="E8" s="286" t="s">
        <v>495</v>
      </c>
      <c r="F8" s="288" t="s">
        <v>496</v>
      </c>
      <c r="G8" s="289"/>
      <c r="H8" s="285" t="s">
        <v>9</v>
      </c>
      <c r="I8" s="285" t="s">
        <v>497</v>
      </c>
    </row>
    <row r="9" spans="1:9" s="290" customFormat="1" ht="42.75" x14ac:dyDescent="0.25">
      <c r="A9" s="291"/>
      <c r="B9" s="291"/>
      <c r="C9" s="292"/>
      <c r="D9" s="291"/>
      <c r="E9" s="286"/>
      <c r="F9" s="293" t="s">
        <v>498</v>
      </c>
      <c r="G9" s="294" t="s">
        <v>499</v>
      </c>
      <c r="H9" s="291"/>
      <c r="I9" s="291"/>
    </row>
    <row r="10" spans="1:9" s="299" customFormat="1" ht="60" x14ac:dyDescent="0.25">
      <c r="A10" s="295" t="s">
        <v>500</v>
      </c>
      <c r="B10" s="295" t="s">
        <v>501</v>
      </c>
      <c r="C10" s="296">
        <v>1371300.85</v>
      </c>
      <c r="D10" s="297"/>
      <c r="E10" s="297"/>
      <c r="F10" s="298">
        <v>1</v>
      </c>
      <c r="G10" s="296">
        <v>1371300.85</v>
      </c>
      <c r="H10" s="297"/>
      <c r="I10" s="295" t="s">
        <v>502</v>
      </c>
    </row>
    <row r="11" spans="1:9" s="299" customFormat="1" ht="75" x14ac:dyDescent="0.25">
      <c r="A11" s="295" t="s">
        <v>503</v>
      </c>
      <c r="B11" s="295" t="s">
        <v>504</v>
      </c>
      <c r="C11" s="296">
        <v>8510439.4199999999</v>
      </c>
      <c r="D11" s="297"/>
      <c r="E11" s="297"/>
      <c r="F11" s="298">
        <v>0.7</v>
      </c>
      <c r="G11" s="296">
        <v>8510439.4199999999</v>
      </c>
      <c r="H11" s="297"/>
      <c r="I11" s="295" t="s">
        <v>502</v>
      </c>
    </row>
    <row r="12" spans="1:9" s="278" customFormat="1" ht="75" x14ac:dyDescent="0.25">
      <c r="A12" s="300" t="s">
        <v>505</v>
      </c>
      <c r="B12" s="295" t="s">
        <v>506</v>
      </c>
      <c r="C12" s="296">
        <v>2248038.09</v>
      </c>
      <c r="D12" s="297"/>
      <c r="E12" s="297"/>
      <c r="F12" s="298">
        <v>1</v>
      </c>
      <c r="G12" s="296">
        <v>2248038.09</v>
      </c>
      <c r="H12" s="297"/>
      <c r="I12" s="295" t="s">
        <v>507</v>
      </c>
    </row>
    <row r="13" spans="1:9" s="278" customFormat="1" ht="75" x14ac:dyDescent="0.25">
      <c r="A13" s="300" t="s">
        <v>508</v>
      </c>
      <c r="B13" s="295" t="s">
        <v>509</v>
      </c>
      <c r="C13" s="296">
        <v>294750</v>
      </c>
      <c r="D13" s="297"/>
      <c r="E13" s="297"/>
      <c r="F13" s="298">
        <v>1</v>
      </c>
      <c r="G13" s="296">
        <v>294750</v>
      </c>
      <c r="H13" s="297"/>
      <c r="I13" s="295" t="s">
        <v>510</v>
      </c>
    </row>
    <row r="14" spans="1:9" s="278" customFormat="1" ht="75" x14ac:dyDescent="0.25">
      <c r="A14" s="300" t="s">
        <v>511</v>
      </c>
      <c r="B14" s="295" t="s">
        <v>509</v>
      </c>
      <c r="C14" s="296">
        <v>461205.12</v>
      </c>
      <c r="D14" s="297"/>
      <c r="E14" s="297"/>
      <c r="F14" s="298">
        <v>1</v>
      </c>
      <c r="G14" s="296">
        <v>461205.12</v>
      </c>
      <c r="H14" s="297"/>
      <c r="I14" s="295" t="s">
        <v>510</v>
      </c>
    </row>
    <row r="15" spans="1:9" s="278" customFormat="1" ht="45" x14ac:dyDescent="0.25">
      <c r="A15" s="295" t="s">
        <v>512</v>
      </c>
      <c r="B15" s="295" t="s">
        <v>513</v>
      </c>
      <c r="C15" s="296">
        <v>665485</v>
      </c>
      <c r="D15" s="297"/>
      <c r="E15" s="297"/>
      <c r="F15" s="298"/>
      <c r="G15" s="296">
        <v>665485</v>
      </c>
      <c r="H15" s="297"/>
      <c r="I15" s="295" t="s">
        <v>510</v>
      </c>
    </row>
    <row r="16" spans="1:9" s="278" customFormat="1" ht="60" x14ac:dyDescent="0.25">
      <c r="A16" s="295" t="s">
        <v>514</v>
      </c>
      <c r="B16" s="295" t="s">
        <v>515</v>
      </c>
      <c r="C16" s="296">
        <v>5746507.2000000002</v>
      </c>
      <c r="D16" s="297"/>
      <c r="E16" s="297"/>
      <c r="F16" s="298"/>
      <c r="G16" s="296">
        <v>5746507.2000000002</v>
      </c>
      <c r="H16" s="297"/>
      <c r="I16" s="295" t="s">
        <v>516</v>
      </c>
    </row>
    <row r="17" spans="1:9" s="278" customFormat="1" ht="15.75" x14ac:dyDescent="0.25">
      <c r="A17" s="301"/>
      <c r="B17" s="301"/>
      <c r="C17" s="302"/>
      <c r="D17" s="303"/>
      <c r="E17" s="303"/>
      <c r="F17" s="304"/>
      <c r="G17" s="302"/>
      <c r="H17" s="303"/>
      <c r="I17" s="301"/>
    </row>
    <row r="18" spans="1:9" s="278" customFormat="1" ht="15.75" x14ac:dyDescent="0.25">
      <c r="A18" s="301"/>
      <c r="B18" s="301"/>
      <c r="C18" s="302"/>
      <c r="D18" s="303"/>
      <c r="E18" s="303"/>
      <c r="F18" s="304"/>
      <c r="G18" s="302"/>
      <c r="H18" s="303"/>
      <c r="I18" s="301"/>
    </row>
    <row r="20" spans="1:9" ht="31.5" customHeight="1" x14ac:dyDescent="0.25">
      <c r="A20" s="305" t="s">
        <v>337</v>
      </c>
      <c r="B20" s="305"/>
      <c r="C20" s="305"/>
      <c r="D20" s="305"/>
      <c r="E20" s="305"/>
    </row>
    <row r="23" spans="1:9" x14ac:dyDescent="0.25">
      <c r="G23" s="306"/>
      <c r="H23" s="307"/>
    </row>
    <row r="24" spans="1:9" ht="15.75" x14ac:dyDescent="0.25">
      <c r="A24" s="308" t="s">
        <v>517</v>
      </c>
      <c r="B24" s="308"/>
      <c r="G24" s="309" t="s">
        <v>339</v>
      </c>
      <c r="H24" s="309"/>
      <c r="I24" s="309"/>
    </row>
    <row r="25" spans="1:9" s="312" customFormat="1" ht="15.75" x14ac:dyDescent="0.25">
      <c r="A25" s="310" t="s">
        <v>338</v>
      </c>
      <c r="B25" s="310"/>
      <c r="C25" s="311"/>
      <c r="F25" s="313"/>
      <c r="G25" s="310" t="s">
        <v>518</v>
      </c>
      <c r="H25" s="310"/>
      <c r="I25" s="310"/>
    </row>
  </sheetData>
  <sheetProtection algorithmName="SHA-512" hashValue="hLU4kHSvQFnAV1CeF3x5MpFzvbaXAMrDhnzrJk82f3+5lsADyUVVvTjpnnU1lFMGT42cqNFGU++uk41JEqgXhg==" saltValue="b7iIFXWzCvR7+hkxYnzpEA==" spinCount="100000" sheet="1" objects="1" scenarios="1"/>
  <mergeCells count="15">
    <mergeCell ref="A20:E20"/>
    <mergeCell ref="A24:B24"/>
    <mergeCell ref="G24:I24"/>
    <mergeCell ref="A25:B25"/>
    <mergeCell ref="G25:I25"/>
    <mergeCell ref="A3:I3"/>
    <mergeCell ref="A4:I4"/>
    <mergeCell ref="A8:A9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K44" sqref="K44"/>
    </sheetView>
  </sheetViews>
  <sheetFormatPr defaultRowHeight="12.75" x14ac:dyDescent="0.2"/>
  <cols>
    <col min="1" max="1" width="32.42578125" style="315" customWidth="1"/>
    <col min="2" max="2" width="16" style="315" customWidth="1"/>
    <col min="3" max="3" width="12.7109375" style="316" customWidth="1"/>
    <col min="4" max="4" width="48.140625" style="315" customWidth="1"/>
    <col min="5" max="5" width="15.7109375" style="317" customWidth="1"/>
    <col min="6" max="6" width="15.42578125" style="317" customWidth="1"/>
    <col min="7" max="7" width="10.85546875" style="315" customWidth="1"/>
    <col min="8" max="8" width="9.5703125" style="315" customWidth="1"/>
    <col min="9" max="9" width="10.7109375" style="315" customWidth="1"/>
    <col min="10" max="10" width="13.85546875" style="315" customWidth="1"/>
    <col min="11" max="11" width="28.42578125" style="315" customWidth="1"/>
    <col min="12" max="16384" width="9.140625" style="315"/>
  </cols>
  <sheetData>
    <row r="1" spans="1:10" ht="15" x14ac:dyDescent="0.25">
      <c r="A1" s="314" t="s">
        <v>519</v>
      </c>
    </row>
    <row r="2" spans="1:10" ht="13.5" thickBot="1" x14ac:dyDescent="0.25"/>
    <row r="3" spans="1:10" ht="15.75" x14ac:dyDescent="0.25">
      <c r="A3" s="318" t="s">
        <v>520</v>
      </c>
      <c r="B3" s="319"/>
      <c r="C3" s="319"/>
      <c r="D3" s="319"/>
      <c r="E3" s="319"/>
      <c r="F3" s="319"/>
      <c r="G3" s="319"/>
      <c r="H3" s="319"/>
      <c r="I3" s="319"/>
      <c r="J3" s="320"/>
    </row>
    <row r="4" spans="1:10" ht="15.75" x14ac:dyDescent="0.25">
      <c r="A4" s="321" t="s">
        <v>521</v>
      </c>
      <c r="B4" s="322"/>
      <c r="C4" s="322"/>
      <c r="D4" s="322"/>
      <c r="E4" s="322"/>
      <c r="F4" s="322"/>
      <c r="G4" s="322"/>
      <c r="H4" s="322"/>
      <c r="I4" s="322"/>
      <c r="J4" s="323"/>
    </row>
    <row r="5" spans="1:10" ht="15.75" x14ac:dyDescent="0.25">
      <c r="A5" s="324"/>
      <c r="B5" s="104"/>
      <c r="C5" s="325"/>
      <c r="D5" s="104"/>
      <c r="E5" s="326"/>
      <c r="F5" s="326"/>
      <c r="G5" s="104"/>
      <c r="H5" s="104"/>
      <c r="I5" s="104"/>
      <c r="J5" s="327"/>
    </row>
    <row r="6" spans="1:10" ht="15.75" x14ac:dyDescent="0.25">
      <c r="A6" s="324" t="s">
        <v>522</v>
      </c>
      <c r="B6" s="328" t="s">
        <v>523</v>
      </c>
      <c r="C6" s="325"/>
      <c r="D6" s="104"/>
      <c r="E6" s="326"/>
      <c r="F6" s="326"/>
      <c r="G6" s="104"/>
      <c r="H6" s="104"/>
      <c r="I6" s="104"/>
      <c r="J6" s="327"/>
    </row>
    <row r="7" spans="1:10" ht="13.5" thickBot="1" x14ac:dyDescent="0.25">
      <c r="A7" s="329"/>
      <c r="B7" s="330"/>
      <c r="C7" s="331"/>
      <c r="D7" s="330"/>
      <c r="E7" s="332"/>
      <c r="F7" s="332"/>
      <c r="G7" s="330"/>
      <c r="H7" s="330"/>
      <c r="I7" s="330"/>
      <c r="J7" s="333"/>
    </row>
    <row r="8" spans="1:10" ht="13.5" thickBot="1" x14ac:dyDescent="0.25">
      <c r="A8" s="334" t="s">
        <v>524</v>
      </c>
      <c r="B8" s="335" t="s">
        <v>525</v>
      </c>
      <c r="C8" s="336" t="s">
        <v>526</v>
      </c>
      <c r="D8" s="336" t="s">
        <v>527</v>
      </c>
      <c r="E8" s="337" t="s">
        <v>351</v>
      </c>
      <c r="F8" s="338"/>
      <c r="G8" s="338"/>
      <c r="H8" s="338"/>
      <c r="I8" s="338"/>
      <c r="J8" s="339"/>
    </row>
    <row r="9" spans="1:10" ht="13.5" thickBot="1" x14ac:dyDescent="0.25">
      <c r="A9" s="340"/>
      <c r="B9" s="341"/>
      <c r="C9" s="342"/>
      <c r="D9" s="342"/>
      <c r="E9" s="343" t="s">
        <v>528</v>
      </c>
      <c r="F9" s="344"/>
      <c r="G9" s="345"/>
      <c r="H9" s="343" t="s">
        <v>529</v>
      </c>
      <c r="I9" s="344"/>
      <c r="J9" s="345"/>
    </row>
    <row r="10" spans="1:10" ht="26.25" thickBot="1" x14ac:dyDescent="0.25">
      <c r="A10" s="346"/>
      <c r="B10" s="347"/>
      <c r="C10" s="348"/>
      <c r="D10" s="348"/>
      <c r="E10" s="349" t="s">
        <v>530</v>
      </c>
      <c r="F10" s="349" t="s">
        <v>531</v>
      </c>
      <c r="G10" s="350" t="s">
        <v>532</v>
      </c>
      <c r="H10" s="351" t="s">
        <v>533</v>
      </c>
      <c r="I10" s="351" t="s">
        <v>534</v>
      </c>
      <c r="J10" s="352" t="s">
        <v>535</v>
      </c>
    </row>
    <row r="11" spans="1:10" ht="15.75" hidden="1" x14ac:dyDescent="0.25">
      <c r="A11" s="353" t="s">
        <v>536</v>
      </c>
      <c r="B11" s="354">
        <v>0</v>
      </c>
      <c r="C11" s="355">
        <v>41655</v>
      </c>
      <c r="D11" s="356"/>
      <c r="E11" s="357"/>
      <c r="F11" s="357"/>
      <c r="G11" s="356"/>
      <c r="H11" s="356"/>
      <c r="I11" s="358"/>
      <c r="J11" s="359"/>
    </row>
    <row r="12" spans="1:10" ht="15.75" hidden="1" x14ac:dyDescent="0.25">
      <c r="A12" s="360" t="s">
        <v>537</v>
      </c>
      <c r="B12" s="361">
        <v>0</v>
      </c>
      <c r="C12" s="362">
        <v>41655</v>
      </c>
      <c r="D12" s="363"/>
      <c r="E12" s="364"/>
      <c r="F12" s="364"/>
      <c r="G12" s="363"/>
      <c r="H12" s="363"/>
      <c r="I12" s="365"/>
      <c r="J12" s="366"/>
    </row>
    <row r="13" spans="1:10" ht="15.75" hidden="1" x14ac:dyDescent="0.25">
      <c r="A13" s="360" t="s">
        <v>538</v>
      </c>
      <c r="B13" s="361">
        <v>0</v>
      </c>
      <c r="C13" s="362">
        <v>41648</v>
      </c>
      <c r="D13" s="363"/>
      <c r="E13" s="364"/>
      <c r="F13" s="364"/>
      <c r="G13" s="363"/>
      <c r="H13" s="363"/>
      <c r="I13" s="365"/>
      <c r="J13" s="366"/>
    </row>
    <row r="14" spans="1:10" ht="15.75" hidden="1" x14ac:dyDescent="0.25">
      <c r="A14" s="360" t="s">
        <v>539</v>
      </c>
      <c r="B14" s="361">
        <v>0</v>
      </c>
      <c r="C14" s="362">
        <v>41648</v>
      </c>
      <c r="D14" s="363"/>
      <c r="E14" s="364"/>
      <c r="F14" s="364"/>
      <c r="G14" s="363"/>
      <c r="H14" s="363"/>
      <c r="I14" s="365"/>
      <c r="J14" s="366"/>
    </row>
    <row r="15" spans="1:10" ht="15.75" hidden="1" x14ac:dyDescent="0.25">
      <c r="A15" s="367" t="s">
        <v>540</v>
      </c>
      <c r="B15" s="368">
        <v>0</v>
      </c>
      <c r="C15" s="369">
        <v>41647</v>
      </c>
      <c r="D15" s="370"/>
      <c r="E15" s="371"/>
      <c r="F15" s="371"/>
      <c r="G15" s="370"/>
      <c r="H15" s="370"/>
      <c r="I15" s="372"/>
      <c r="J15" s="373"/>
    </row>
    <row r="16" spans="1:10" s="314" customFormat="1" ht="45" x14ac:dyDescent="0.25">
      <c r="A16" s="374" t="s">
        <v>541</v>
      </c>
      <c r="B16" s="375">
        <v>761100</v>
      </c>
      <c r="C16" s="376">
        <v>42702</v>
      </c>
      <c r="D16" s="377" t="s">
        <v>542</v>
      </c>
      <c r="E16" s="375"/>
      <c r="F16" s="375">
        <v>761100</v>
      </c>
      <c r="G16" s="378"/>
      <c r="H16" s="378"/>
      <c r="I16" s="379"/>
      <c r="J16" s="380"/>
    </row>
    <row r="17" spans="1:11" s="314" customFormat="1" ht="15.75" x14ac:dyDescent="0.25">
      <c r="A17" s="381" t="s">
        <v>543</v>
      </c>
      <c r="B17" s="382">
        <v>10000</v>
      </c>
      <c r="C17" s="383">
        <v>37902</v>
      </c>
      <c r="D17" s="384" t="s">
        <v>544</v>
      </c>
      <c r="E17" s="385"/>
      <c r="F17" s="385"/>
      <c r="G17" s="386"/>
      <c r="H17" s="386"/>
      <c r="I17" s="387"/>
      <c r="J17" s="388">
        <v>10000</v>
      </c>
      <c r="K17" s="68"/>
    </row>
    <row r="18" spans="1:11" s="314" customFormat="1" ht="15.75" x14ac:dyDescent="0.25">
      <c r="A18" s="381" t="s">
        <v>545</v>
      </c>
      <c r="B18" s="382">
        <v>7000</v>
      </c>
      <c r="C18" s="383">
        <v>37088</v>
      </c>
      <c r="D18" s="386"/>
      <c r="E18" s="385"/>
      <c r="F18" s="385"/>
      <c r="G18" s="386"/>
      <c r="H18" s="386"/>
      <c r="I18" s="387"/>
      <c r="J18" s="388">
        <v>7000</v>
      </c>
      <c r="K18" s="68"/>
    </row>
    <row r="19" spans="1:11" s="314" customFormat="1" ht="15.75" x14ac:dyDescent="0.25">
      <c r="A19" s="381" t="s">
        <v>546</v>
      </c>
      <c r="B19" s="382">
        <v>2500</v>
      </c>
      <c r="C19" s="383">
        <v>36264</v>
      </c>
      <c r="D19" s="386"/>
      <c r="E19" s="385"/>
      <c r="F19" s="385"/>
      <c r="G19" s="386"/>
      <c r="H19" s="386"/>
      <c r="I19" s="387"/>
      <c r="J19" s="388">
        <v>2500</v>
      </c>
      <c r="K19" s="68"/>
    </row>
    <row r="20" spans="1:11" s="314" customFormat="1" ht="15.75" x14ac:dyDescent="0.25">
      <c r="A20" s="381" t="s">
        <v>547</v>
      </c>
      <c r="B20" s="382">
        <v>5000</v>
      </c>
      <c r="C20" s="383">
        <v>36194</v>
      </c>
      <c r="D20" s="384" t="s">
        <v>544</v>
      </c>
      <c r="E20" s="385"/>
      <c r="F20" s="385"/>
      <c r="G20" s="386"/>
      <c r="H20" s="386"/>
      <c r="I20" s="387"/>
      <c r="J20" s="388">
        <v>5000</v>
      </c>
      <c r="K20" s="68"/>
    </row>
    <row r="21" spans="1:11" s="314" customFormat="1" ht="15.75" x14ac:dyDescent="0.25">
      <c r="A21" s="381" t="s">
        <v>548</v>
      </c>
      <c r="B21" s="382">
        <v>5000</v>
      </c>
      <c r="C21" s="383">
        <v>35695</v>
      </c>
      <c r="D21" s="384" t="s">
        <v>544</v>
      </c>
      <c r="E21" s="385"/>
      <c r="F21" s="385"/>
      <c r="G21" s="386"/>
      <c r="H21" s="386"/>
      <c r="I21" s="387"/>
      <c r="J21" s="388">
        <v>5000</v>
      </c>
      <c r="K21" s="68"/>
    </row>
    <row r="22" spans="1:11" s="314" customFormat="1" ht="15.75" x14ac:dyDescent="0.25">
      <c r="A22" s="381" t="s">
        <v>549</v>
      </c>
      <c r="B22" s="382">
        <v>1200</v>
      </c>
      <c r="C22" s="383">
        <v>35633</v>
      </c>
      <c r="D22" s="384" t="s">
        <v>544</v>
      </c>
      <c r="E22" s="385"/>
      <c r="F22" s="385"/>
      <c r="G22" s="386"/>
      <c r="H22" s="386"/>
      <c r="I22" s="387"/>
      <c r="J22" s="388">
        <v>1200</v>
      </c>
      <c r="K22" s="68"/>
    </row>
    <row r="23" spans="1:11" s="314" customFormat="1" ht="15.75" x14ac:dyDescent="0.25">
      <c r="A23" s="381" t="s">
        <v>550</v>
      </c>
      <c r="B23" s="382">
        <v>3600</v>
      </c>
      <c r="C23" s="383">
        <v>35603</v>
      </c>
      <c r="D23" s="384" t="s">
        <v>544</v>
      </c>
      <c r="E23" s="385"/>
      <c r="F23" s="385"/>
      <c r="G23" s="386"/>
      <c r="H23" s="386"/>
      <c r="I23" s="387"/>
      <c r="J23" s="388">
        <v>3600</v>
      </c>
      <c r="K23" s="68"/>
    </row>
    <row r="24" spans="1:11" s="314" customFormat="1" ht="15.75" x14ac:dyDescent="0.25">
      <c r="A24" s="381" t="s">
        <v>551</v>
      </c>
      <c r="B24" s="382">
        <v>30000</v>
      </c>
      <c r="C24" s="383">
        <v>35530</v>
      </c>
      <c r="D24" s="384"/>
      <c r="E24" s="385"/>
      <c r="F24" s="385"/>
      <c r="G24" s="386"/>
      <c r="H24" s="386"/>
      <c r="I24" s="387"/>
      <c r="J24" s="388">
        <v>30000</v>
      </c>
      <c r="K24" s="68"/>
    </row>
    <row r="25" spans="1:11" s="314" customFormat="1" ht="15.75" x14ac:dyDescent="0.25">
      <c r="A25" s="381" t="s">
        <v>552</v>
      </c>
      <c r="B25" s="382">
        <v>20000</v>
      </c>
      <c r="C25" s="383">
        <v>35488</v>
      </c>
      <c r="D25" s="384" t="s">
        <v>544</v>
      </c>
      <c r="E25" s="385"/>
      <c r="F25" s="385"/>
      <c r="G25" s="386"/>
      <c r="H25" s="386"/>
      <c r="I25" s="387"/>
      <c r="J25" s="388">
        <v>20000</v>
      </c>
      <c r="K25" s="68"/>
    </row>
    <row r="26" spans="1:11" s="314" customFormat="1" ht="15.75" x14ac:dyDescent="0.25">
      <c r="A26" s="381" t="s">
        <v>551</v>
      </c>
      <c r="B26" s="382">
        <v>20000</v>
      </c>
      <c r="C26" s="383">
        <v>35236</v>
      </c>
      <c r="D26" s="384"/>
      <c r="E26" s="385"/>
      <c r="F26" s="385"/>
      <c r="G26" s="386"/>
      <c r="H26" s="386"/>
      <c r="I26" s="387"/>
      <c r="J26" s="388">
        <v>20000</v>
      </c>
      <c r="K26" s="68"/>
    </row>
    <row r="27" spans="1:11" s="314" customFormat="1" ht="15.75" x14ac:dyDescent="0.25">
      <c r="A27" s="381" t="s">
        <v>553</v>
      </c>
      <c r="B27" s="382">
        <v>5000</v>
      </c>
      <c r="C27" s="383">
        <v>32675</v>
      </c>
      <c r="D27" s="384"/>
      <c r="E27" s="382"/>
      <c r="F27" s="382"/>
      <c r="G27" s="389"/>
      <c r="H27" s="389"/>
      <c r="I27" s="389"/>
      <c r="J27" s="388">
        <v>5000</v>
      </c>
      <c r="K27" s="68"/>
    </row>
    <row r="28" spans="1:11" s="314" customFormat="1" ht="15.75" x14ac:dyDescent="0.25">
      <c r="A28" s="381" t="s">
        <v>554</v>
      </c>
      <c r="B28" s="382">
        <v>1500</v>
      </c>
      <c r="C28" s="383">
        <v>31167</v>
      </c>
      <c r="D28" s="384" t="s">
        <v>544</v>
      </c>
      <c r="E28" s="382"/>
      <c r="F28" s="382"/>
      <c r="G28" s="389"/>
      <c r="H28" s="389"/>
      <c r="I28" s="389"/>
      <c r="J28" s="388">
        <v>1500</v>
      </c>
      <c r="K28" s="68"/>
    </row>
    <row r="29" spans="1:11" s="314" customFormat="1" ht="15.75" x14ac:dyDescent="0.25">
      <c r="A29" s="381" t="s">
        <v>555</v>
      </c>
      <c r="B29" s="382">
        <v>1300</v>
      </c>
      <c r="C29" s="383">
        <v>30471</v>
      </c>
      <c r="D29" s="384" t="s">
        <v>544</v>
      </c>
      <c r="E29" s="382"/>
      <c r="F29" s="382"/>
      <c r="G29" s="389"/>
      <c r="H29" s="389"/>
      <c r="I29" s="389"/>
      <c r="J29" s="388">
        <v>1300</v>
      </c>
      <c r="K29" s="68"/>
    </row>
    <row r="30" spans="1:11" s="314" customFormat="1" ht="15.75" x14ac:dyDescent="0.25">
      <c r="A30" s="381" t="s">
        <v>556</v>
      </c>
      <c r="B30" s="382">
        <v>1500</v>
      </c>
      <c r="C30" s="383">
        <v>30078</v>
      </c>
      <c r="D30" s="384" t="s">
        <v>544</v>
      </c>
      <c r="E30" s="382"/>
      <c r="F30" s="382"/>
      <c r="G30" s="389"/>
      <c r="H30" s="389"/>
      <c r="I30" s="389"/>
      <c r="J30" s="388">
        <v>1500</v>
      </c>
      <c r="K30" s="68"/>
    </row>
    <row r="31" spans="1:11" s="314" customFormat="1" ht="15.75" x14ac:dyDescent="0.25">
      <c r="A31" s="381" t="s">
        <v>556</v>
      </c>
      <c r="B31" s="382">
        <v>1000</v>
      </c>
      <c r="C31" s="383">
        <v>29664</v>
      </c>
      <c r="D31" s="384" t="s">
        <v>544</v>
      </c>
      <c r="E31" s="382"/>
      <c r="F31" s="382"/>
      <c r="G31" s="389"/>
      <c r="H31" s="389"/>
      <c r="I31" s="389"/>
      <c r="J31" s="388">
        <v>1000</v>
      </c>
      <c r="K31" s="68"/>
    </row>
    <row r="32" spans="1:11" s="314" customFormat="1" ht="15.75" x14ac:dyDescent="0.25">
      <c r="A32" s="381" t="s">
        <v>557</v>
      </c>
      <c r="B32" s="382">
        <v>500</v>
      </c>
      <c r="C32" s="383">
        <v>28817</v>
      </c>
      <c r="D32" s="384" t="s">
        <v>544</v>
      </c>
      <c r="E32" s="382"/>
      <c r="F32" s="382"/>
      <c r="G32" s="389"/>
      <c r="H32" s="389"/>
      <c r="I32" s="389"/>
      <c r="J32" s="388">
        <v>500</v>
      </c>
      <c r="K32" s="68"/>
    </row>
    <row r="33" spans="1:10" s="314" customFormat="1" ht="15" x14ac:dyDescent="0.25">
      <c r="A33" s="381" t="s">
        <v>558</v>
      </c>
      <c r="B33" s="382">
        <v>1250</v>
      </c>
      <c r="C33" s="383">
        <v>28730</v>
      </c>
      <c r="D33" s="384" t="s">
        <v>544</v>
      </c>
      <c r="E33" s="382"/>
      <c r="F33" s="382"/>
      <c r="G33" s="389"/>
      <c r="H33" s="389"/>
      <c r="I33" s="389"/>
      <c r="J33" s="388">
        <v>1250</v>
      </c>
    </row>
    <row r="34" spans="1:10" s="314" customFormat="1" ht="15.75" thickBot="1" x14ac:dyDescent="0.3">
      <c r="A34" s="390" t="s">
        <v>559</v>
      </c>
      <c r="B34" s="391">
        <v>1250</v>
      </c>
      <c r="C34" s="392">
        <v>28549</v>
      </c>
      <c r="D34" s="393" t="s">
        <v>544</v>
      </c>
      <c r="E34" s="391"/>
      <c r="F34" s="391"/>
      <c r="G34" s="394"/>
      <c r="H34" s="394"/>
      <c r="I34" s="394"/>
      <c r="J34" s="395">
        <v>1250</v>
      </c>
    </row>
    <row r="35" spans="1:10" ht="16.5" thickBot="1" x14ac:dyDescent="0.3">
      <c r="A35" s="396" t="s">
        <v>361</v>
      </c>
      <c r="B35" s="397">
        <f>SUM(B11:B34)</f>
        <v>878700</v>
      </c>
      <c r="C35" s="398"/>
      <c r="D35" s="399"/>
      <c r="E35" s="400">
        <f>SUM(E11:E34)</f>
        <v>0</v>
      </c>
      <c r="F35" s="400">
        <f>SUM(F11:F34)</f>
        <v>761100</v>
      </c>
      <c r="G35" s="400">
        <f t="shared" ref="G35:I35" si="0">SUM(G11:G34)</f>
        <v>0</v>
      </c>
      <c r="H35" s="400">
        <f t="shared" si="0"/>
        <v>0</v>
      </c>
      <c r="I35" s="400">
        <f t="shared" si="0"/>
        <v>0</v>
      </c>
      <c r="J35" s="400">
        <f>SUM(J11:J34)</f>
        <v>117600</v>
      </c>
    </row>
    <row r="36" spans="1:10" ht="15.75" x14ac:dyDescent="0.25">
      <c r="A36" s="401"/>
      <c r="B36" s="402"/>
      <c r="C36" s="325"/>
      <c r="D36" s="403"/>
      <c r="E36" s="404"/>
      <c r="F36" s="404"/>
      <c r="G36" s="402"/>
      <c r="H36" s="402"/>
      <c r="I36" s="402"/>
      <c r="J36" s="402"/>
    </row>
    <row r="37" spans="1:10" ht="30" customHeight="1" x14ac:dyDescent="0.25">
      <c r="A37" s="405" t="s">
        <v>337</v>
      </c>
      <c r="B37" s="405"/>
      <c r="C37" s="405"/>
      <c r="D37" s="405"/>
      <c r="E37" s="405"/>
    </row>
    <row r="38" spans="1:10" ht="30" customHeight="1" x14ac:dyDescent="0.25">
      <c r="A38" s="406"/>
      <c r="B38" s="407"/>
      <c r="C38" s="406"/>
      <c r="D38" s="408"/>
      <c r="E38" s="409"/>
      <c r="G38" s="410"/>
    </row>
    <row r="42" spans="1:10" x14ac:dyDescent="0.2">
      <c r="A42" s="411"/>
      <c r="B42" s="412"/>
      <c r="C42" s="413"/>
      <c r="D42" s="412"/>
      <c r="E42" s="414"/>
      <c r="F42" s="414"/>
      <c r="G42" s="412"/>
    </row>
    <row r="43" spans="1:10" ht="18.75" x14ac:dyDescent="0.3">
      <c r="A43" s="415" t="s">
        <v>341</v>
      </c>
      <c r="B43" s="416"/>
      <c r="C43" s="417"/>
      <c r="D43" s="416"/>
      <c r="E43" s="418"/>
      <c r="F43" s="419" t="s">
        <v>339</v>
      </c>
      <c r="G43" s="416"/>
    </row>
    <row r="44" spans="1:10" ht="18.75" x14ac:dyDescent="0.3">
      <c r="A44" s="420" t="s">
        <v>338</v>
      </c>
      <c r="B44" s="420"/>
      <c r="C44" s="421"/>
      <c r="D44" s="420"/>
      <c r="E44" s="422"/>
      <c r="F44" s="422" t="s">
        <v>560</v>
      </c>
      <c r="G44" s="420"/>
    </row>
  </sheetData>
  <sheetProtection algorithmName="SHA-512" hashValue="yAfsr4l+7wBlhI8EMkCMUNkBm8s15AQ7Z2xwUwOu5ouYH9A6x26x3xzVmRp8wVIeNhLTQdF1RF7KouLaqQnKKw==" saltValue="ap654t+/DQ95Fa+eX+wWSQ==" spinCount="100000" sheet="1" objects="1" scenarios="1"/>
  <mergeCells count="10">
    <mergeCell ref="A37:E37"/>
    <mergeCell ref="A3:J3"/>
    <mergeCell ref="A4:J4"/>
    <mergeCell ref="A8:A10"/>
    <mergeCell ref="B8:B10"/>
    <mergeCell ref="C8:C10"/>
    <mergeCell ref="D8:D10"/>
    <mergeCell ref="E8:J8"/>
    <mergeCell ref="E9:G9"/>
    <mergeCell ref="H9:J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2nd</vt:lpstr>
      <vt:lpstr>3rd</vt:lpstr>
      <vt:lpstr>debt.service</vt:lpstr>
      <vt:lpstr>20%IRA</vt:lpstr>
      <vt:lpstr>LDRMM</vt:lpstr>
      <vt:lpstr>sef</vt:lpstr>
      <vt:lpstr>cashflow</vt:lpstr>
      <vt:lpstr>trust.fund</vt:lpstr>
      <vt:lpstr>unliquidated</vt:lpstr>
      <vt:lpstr>Sheet1</vt:lpstr>
      <vt:lpstr>'20%IRA'!Print_Area</vt:lpstr>
      <vt:lpstr>'2nd'!Print_Area</vt:lpstr>
      <vt:lpstr>'3rd'!Print_Area</vt:lpstr>
      <vt:lpstr>'20%IRA'!Print_Titles</vt:lpstr>
      <vt:lpstr>'2nd'!Print_Titles</vt:lpstr>
      <vt:lpstr>'3rd'!Print_Titles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regemel</cp:lastModifiedBy>
  <cp:lastPrinted>2017-03-02T16:17:18Z</cp:lastPrinted>
  <dcterms:created xsi:type="dcterms:W3CDTF">2016-07-25T16:56:55Z</dcterms:created>
  <dcterms:modified xsi:type="dcterms:W3CDTF">2017-03-17T00:50:25Z</dcterms:modified>
</cp:coreProperties>
</file>