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550" windowHeight="4035" activeTab="5"/>
  </bookViews>
  <sheets>
    <sheet name="20%IRA" sheetId="4" r:id="rId1"/>
    <sheet name="LDRR.UTILIZATION REPORT" sheetId="5" r:id="rId2"/>
    <sheet name="SEF" sheetId="6" r:id="rId3"/>
    <sheet name="CASHFLOWS" sheetId="7" r:id="rId4"/>
    <sheet name="TRUST FUND UTILIZATION" sheetId="8" r:id="rId5"/>
    <sheet name="UNLIQUIDATED" sheetId="9" r:id="rId6"/>
  </sheets>
  <externalReferences>
    <externalReference r:id="rId7"/>
  </externalReferences>
  <definedNames>
    <definedName name="_xlnm.Print_Area" localSheetId="0">'20%IRA'!$A$1:$L$73</definedName>
    <definedName name="_xlnm.Print_Titles" localSheetId="0">'20%IRA'!$8:$9</definedName>
  </definedNames>
  <calcPr calcId="124519"/>
</workbook>
</file>

<file path=xl/calcChain.xml><?xml version="1.0" encoding="utf-8"?>
<calcChain xmlns="http://schemas.openxmlformats.org/spreadsheetml/2006/main">
  <c r="J34" i="9"/>
  <c r="I34"/>
  <c r="H34"/>
  <c r="G34"/>
  <c r="F34"/>
  <c r="E34"/>
  <c r="B34"/>
  <c r="J49" i="7" l="1"/>
  <c r="I45"/>
  <c r="I46" s="1"/>
  <c r="I41"/>
  <c r="I42" s="1"/>
  <c r="I36"/>
  <c r="I33"/>
  <c r="I30"/>
  <c r="I31" s="1"/>
  <c r="I22"/>
  <c r="I21"/>
  <c r="I20"/>
  <c r="I19"/>
  <c r="I15"/>
  <c r="I14"/>
  <c r="I13"/>
  <c r="I12"/>
  <c r="I11"/>
  <c r="I16" l="1"/>
  <c r="I23"/>
  <c r="J37"/>
  <c r="J47"/>
  <c r="J24"/>
  <c r="J48" l="1"/>
  <c r="J50" s="1"/>
  <c r="I37" i="6" l="1"/>
  <c r="I36"/>
  <c r="F46" i="5" l="1"/>
  <c r="E46"/>
  <c r="B46"/>
  <c r="F45"/>
  <c r="E45"/>
  <c r="D45"/>
  <c r="C45"/>
  <c r="G45" s="1"/>
  <c r="B45"/>
  <c r="G44"/>
  <c r="G43"/>
  <c r="G42"/>
  <c r="G41"/>
  <c r="G40"/>
  <c r="G39"/>
  <c r="G38"/>
  <c r="G36"/>
  <c r="G35"/>
  <c r="G34"/>
  <c r="G33"/>
  <c r="G32"/>
  <c r="G31"/>
  <c r="G30"/>
  <c r="G29"/>
  <c r="G28"/>
  <c r="G27"/>
  <c r="G26"/>
  <c r="G25"/>
  <c r="G24"/>
  <c r="G23"/>
  <c r="G22"/>
  <c r="F19"/>
  <c r="E19"/>
  <c r="D19"/>
  <c r="D46" s="1"/>
  <c r="C19"/>
  <c r="G19" s="1"/>
  <c r="B19"/>
  <c r="G18"/>
  <c r="G17"/>
  <c r="G16"/>
  <c r="G15"/>
  <c r="G14"/>
  <c r="G46" l="1"/>
  <c r="C46"/>
</calcChain>
</file>

<file path=xl/sharedStrings.xml><?xml version="1.0" encoding="utf-8"?>
<sst xmlns="http://schemas.openxmlformats.org/spreadsheetml/2006/main" count="412" uniqueCount="326">
  <si>
    <t>FDP Form 7- 20% Component of the IRA Utilization</t>
  </si>
  <si>
    <t>20% COMPONENT OF THE IRA UTILIZATION</t>
  </si>
  <si>
    <t>Province, City or Municipality:  PANGASINAN</t>
  </si>
  <si>
    <t>PROGRAM OR PROJECT</t>
  </si>
  <si>
    <t>LOCATION</t>
  </si>
  <si>
    <t>TOTAL COST</t>
  </si>
  <si>
    <t>DATE STARTED</t>
  </si>
  <si>
    <t>TARGET COMPLETION DATE</t>
  </si>
  <si>
    <t>% OF COMPLETION</t>
  </si>
  <si>
    <t>TOTAL COST INCURRED TO DATE</t>
  </si>
  <si>
    <t>PROJECT STATUS</t>
  </si>
  <si>
    <t>No. of Extensions, if any</t>
  </si>
  <si>
    <t>Social Development</t>
  </si>
  <si>
    <t>8917-1</t>
  </si>
  <si>
    <t>Bugallon, Pangasinan</t>
  </si>
  <si>
    <t>Binmaley, Pangasinan</t>
  </si>
  <si>
    <t xml:space="preserve"> Lingayen, Pangasinan</t>
  </si>
  <si>
    <t>Tayug, Pangasinan</t>
  </si>
  <si>
    <t>Lingayen, Pangasinan</t>
  </si>
  <si>
    <t>Alaminos City</t>
  </si>
  <si>
    <t xml:space="preserve"> Bayambang, Pangasinan</t>
  </si>
  <si>
    <t>Bayambang, Pangasinan</t>
  </si>
  <si>
    <t>Economic  Development</t>
  </si>
  <si>
    <t>Environmental  Development</t>
  </si>
  <si>
    <t>FOR THE 1st QUARTER, CY 2015</t>
  </si>
  <si>
    <t xml:space="preserve"> PR# 0082</t>
  </si>
  <si>
    <t xml:space="preserve"> PR# 1202</t>
  </si>
  <si>
    <t xml:space="preserve"> PR#0036</t>
  </si>
  <si>
    <t xml:space="preserve"> PR#0614</t>
  </si>
  <si>
    <t xml:space="preserve"> PR#0312</t>
  </si>
  <si>
    <t xml:space="preserve"> PR#0763</t>
  </si>
  <si>
    <t xml:space="preserve"> PR#0059</t>
  </si>
  <si>
    <t xml:space="preserve"> PR#1237</t>
  </si>
  <si>
    <t xml:space="preserve"> PR#0378</t>
  </si>
  <si>
    <t xml:space="preserve"> PR#0630</t>
  </si>
  <si>
    <t xml:space="preserve"> PR#1187</t>
  </si>
  <si>
    <t xml:space="preserve"> PR#2456</t>
  </si>
  <si>
    <t xml:space="preserve"> PR#1916</t>
  </si>
  <si>
    <t xml:space="preserve"> PR#2621</t>
  </si>
  <si>
    <t xml:space="preserve"> PR#1319</t>
  </si>
  <si>
    <t>PR#0211</t>
  </si>
  <si>
    <t>PR#0157</t>
  </si>
  <si>
    <t>PR#0253</t>
  </si>
  <si>
    <t>PR#0212</t>
  </si>
  <si>
    <t>PR#1204</t>
  </si>
  <si>
    <t>PR#0060</t>
  </si>
  <si>
    <t>PR#1223</t>
  </si>
  <si>
    <t>PR#0754</t>
  </si>
  <si>
    <t>PR#0398</t>
  </si>
  <si>
    <t>PR#1034</t>
  </si>
  <si>
    <t>PR#0691</t>
  </si>
  <si>
    <t>PR#0631</t>
  </si>
  <si>
    <t>PR#2106</t>
  </si>
  <si>
    <t>PR#1879</t>
  </si>
  <si>
    <t>PR#1917</t>
  </si>
  <si>
    <t>PR#2184</t>
  </si>
  <si>
    <t>PR#1142</t>
  </si>
  <si>
    <t>PR#1796</t>
  </si>
  <si>
    <t>PR#2261</t>
  </si>
  <si>
    <t>PR#2807</t>
  </si>
  <si>
    <t>PR#2730</t>
  </si>
  <si>
    <t>PR#0903</t>
  </si>
  <si>
    <t>PR#0693</t>
  </si>
  <si>
    <t>Paid Jan., 2015</t>
  </si>
  <si>
    <t>PR#0311</t>
  </si>
  <si>
    <t>PR#2921</t>
  </si>
  <si>
    <t>PR#0704</t>
  </si>
  <si>
    <t>100 units diesel engine water pump with complete accessories</t>
  </si>
  <si>
    <t>Loans Granted to various Multi-Purpose Cooperatives and Associations</t>
  </si>
  <si>
    <t>PR#0632</t>
  </si>
  <si>
    <t>8919-2</t>
  </si>
  <si>
    <t>PR#0247</t>
  </si>
  <si>
    <t>PR#0379</t>
  </si>
  <si>
    <t xml:space="preserve"> Ketegan E/S., Brgy. Ketegan, Bautista, Pangasinan</t>
  </si>
  <si>
    <t>along Calarian Creek, Nursery, Tebag, Sta. Barbara, Pangasinan</t>
  </si>
  <si>
    <t>Alvear Street, Lingayen, Pangasinan</t>
  </si>
  <si>
    <t>Poblacion East, Bautista, Pangasinan</t>
  </si>
  <si>
    <t xml:space="preserve"> Tebag, Sta. Barbara, Pangasinan</t>
  </si>
  <si>
    <t xml:space="preserve"> Pangasinan Provincial Hospital</t>
  </si>
  <si>
    <t xml:space="preserve">396 MT Asphalt Pre-mix and 17 drums Emulsified Asphalt for the improvement of Road Network and Parking Area @ Bayambang Dist. Hospital, </t>
  </si>
  <si>
    <t>Brgy Mapolopolo, Basista, Pangasinan</t>
  </si>
  <si>
    <t>San Fabian, Pangasinan</t>
  </si>
  <si>
    <t xml:space="preserve"> 1st-6th Pangasinan Engineering Districts</t>
  </si>
  <si>
    <t>around the Province of Pangasinan</t>
  </si>
  <si>
    <t>Manaoag, Pangasinan</t>
  </si>
  <si>
    <t>Mr. Bernabe Cabrera Salayog- Financial Assistance, cost of tiling works of Sodality Road</t>
  </si>
  <si>
    <t>furnishing materials, labor, equipment  and others- for the completion of 2-storey Multi-Purpose building (Brgy. Hall),</t>
  </si>
  <si>
    <t xml:space="preserve"> San Guillermo, San Jacinto, Pangasinan</t>
  </si>
  <si>
    <t>Urbiztondo, Pangasinan</t>
  </si>
  <si>
    <t xml:space="preserve"> Sison, Pangasinan</t>
  </si>
  <si>
    <t>Brgy. Salomague Norte, Bugallon, Pangasinan</t>
  </si>
  <si>
    <t xml:space="preserve">414 MT Asphalt Pre-Mix and 18 drums Emulsified Asphalt in Asphalting of Balangobong Road, </t>
  </si>
  <si>
    <t>Alaminos, Pangasinan</t>
  </si>
  <si>
    <t>Brgy. Poponto, Bautista, Pangasinan</t>
  </si>
  <si>
    <t>Brgy. Macalong, Asingan, Pangasinan</t>
  </si>
  <si>
    <t xml:space="preserve"> Manaoag, Pangasinan</t>
  </si>
  <si>
    <t>Sison, Pangasinan</t>
  </si>
  <si>
    <t>259 MT Asphalt in Asphalting of Pinmilapil Road</t>
  </si>
  <si>
    <t>Dama de Noche St. and Cemetery road, Mapandan, Pangasinan</t>
  </si>
  <si>
    <t>Asingan, Pangasinan</t>
  </si>
  <si>
    <t>Brgy. Toboy, Asingan, Pangasinan</t>
  </si>
  <si>
    <t xml:space="preserve"> Proposed Concrete paving along San Jacinto-Pozorrubio Road, Lobong Section,</t>
  </si>
  <si>
    <t xml:space="preserve"> San Jacinto, Pangasinan</t>
  </si>
  <si>
    <t xml:space="preserve"> concreting of Sitio Cupang Road, </t>
  </si>
  <si>
    <t>Brgy. Umanday, Bugallon, Pangasinan</t>
  </si>
  <si>
    <t>PEO, Lingayen, Pangasinan</t>
  </si>
  <si>
    <t xml:space="preserve"> Tools needed for 2 drilling Team @ Waterworks Section, </t>
  </si>
  <si>
    <t xml:space="preserve"> construction of 1 unit Deepwell Handpump at</t>
  </si>
  <si>
    <t xml:space="preserve"> Nalsian - Bacayao, Calasiao, Pangasinan</t>
  </si>
  <si>
    <t xml:space="preserve">construction of one unit Artesian Well at </t>
  </si>
  <si>
    <t>Brgy. Leet, Sta. Barbara, Pangasinan</t>
  </si>
  <si>
    <t xml:space="preserve">Construction of Slope Protection </t>
  </si>
  <si>
    <t xml:space="preserve">2-Storey Multi-purpose Bldg. (ABC Building) Phase II, </t>
  </si>
  <si>
    <t xml:space="preserve">Construction of 1 unit 2-Storey Multi-Purpose Bldg., (Brgy. Hall), </t>
  </si>
  <si>
    <t xml:space="preserve">Additional works of various of various buildings at EPDH, </t>
  </si>
  <si>
    <t xml:space="preserve">Renovation/Improvement of Pangasinan Internal Affair Service (PIAS) Building, PNP Headquarters, </t>
  </si>
  <si>
    <t xml:space="preserve"> installation of Reinforced Concrete Culvert Pipes (RCCP)),  Nursery Compound,</t>
  </si>
  <si>
    <t xml:space="preserve"> Improvement of CT Scan Room</t>
  </si>
  <si>
    <t xml:space="preserve"> Rehabilitation/Concreting of Basement flooring of Malong and Palaris Buildings, Capitol Compound,</t>
  </si>
  <si>
    <t>construction of Philippine Affairs Office (Pangasinan Chapter), Capitol Compound,</t>
  </si>
  <si>
    <t xml:space="preserve">Repair/Rehab of Repair Bay 1 and Office Building, Motorpool Compound, </t>
  </si>
  <si>
    <t xml:space="preserve">construction of Multi-Purpose Bldg., (Brgy. Hall), </t>
  </si>
  <si>
    <t xml:space="preserve"> construction of Stone Masonry with Barriers along Mabilao-Binday Prov'l Road, </t>
  </si>
  <si>
    <t>repainting of various concrete bridges</t>
  </si>
  <si>
    <t xml:space="preserve">construction of Stone masonry with barrier and concreting of Road Shoulder along Mabilao-Binday Road, </t>
  </si>
  <si>
    <t xml:space="preserve">repainting of various Provicial Steel Bridges </t>
  </si>
  <si>
    <t xml:space="preserve"> repair of Sison Auditorium (Vice-Governor's Room), </t>
  </si>
  <si>
    <t xml:space="preserve">Asphalting and blocktopping of RHU and Municipal Hall Compound, </t>
  </si>
  <si>
    <t xml:space="preserve"> concreting of Brgy. Esperanza Road,</t>
  </si>
  <si>
    <t xml:space="preserve">Asphalting of Victorio-Pangascasan (Sual Coastal Road), Victoria Sec., </t>
  </si>
  <si>
    <t xml:space="preserve"> Asphalting of Frank's Canteen Compound, </t>
  </si>
  <si>
    <t xml:space="preserve"> Asphalt materials for the Proposed Blocktopping of Brgy. Buenlag Road, </t>
  </si>
  <si>
    <t xml:space="preserve"> blocktopping of Cervantes Road, </t>
  </si>
  <si>
    <t xml:space="preserve"> concreting and construction of slope protection (stone masonry)</t>
  </si>
  <si>
    <t>construction of stone masonry</t>
  </si>
  <si>
    <t xml:space="preserve">concreting of Tombor Road, Phase II, </t>
  </si>
  <si>
    <t xml:space="preserve"> blocktopping/patching of various Poblacion Roads</t>
  </si>
  <si>
    <t>asphalting of By-pass Road, Poblacion,</t>
  </si>
  <si>
    <t xml:space="preserve">Asphalting of Amagbagan Road, </t>
  </si>
  <si>
    <t xml:space="preserve">Asphalting of Poblacion road </t>
  </si>
  <si>
    <t xml:space="preserve"> Asphalting of Brgy. Macalong Road, </t>
  </si>
  <si>
    <t xml:space="preserve">asphalting of Pantal Road, </t>
  </si>
  <si>
    <t>Asphalting of various streets</t>
  </si>
  <si>
    <t>Asphalting various streets at</t>
  </si>
  <si>
    <t xml:space="preserve">construction of slope protection (Gabions) of the eroded riverbank along Shahani Road, </t>
  </si>
  <si>
    <t xml:space="preserve"> 1/28/2015</t>
  </si>
  <si>
    <t>Remarks (Date of Obligation)</t>
  </si>
  <si>
    <t>Sta. Barbara, Pangasinan</t>
  </si>
  <si>
    <t>Proposed Perimeter Fence</t>
  </si>
  <si>
    <t>Materials Only</t>
  </si>
  <si>
    <t>N/A</t>
  </si>
  <si>
    <t>Repair/improvement of Farmer's Pavillion (Phase II)</t>
  </si>
  <si>
    <t>Not Yet Starter</t>
  </si>
  <si>
    <t>Bid 3/5/2015 - 3/15/2015</t>
  </si>
  <si>
    <t>Bid 4/21/2015-5/2/2015</t>
  </si>
  <si>
    <t>On Going</t>
  </si>
  <si>
    <t>Bidded 4/21/2015</t>
  </si>
  <si>
    <t>Bid- 4/21/2015</t>
  </si>
  <si>
    <t>ARTURO V. SORIANO</t>
  </si>
  <si>
    <t>Provincial Accountant</t>
  </si>
  <si>
    <t>AMADO T. ESPINO, JR.</t>
  </si>
  <si>
    <t xml:space="preserve">          Governor</t>
  </si>
  <si>
    <t>We hereby certify that we have reviewed the contents and hereby attest to the veracity and correctness of the data or information contained in this document.</t>
  </si>
  <si>
    <t>FDP Form 8 - Local Disaster Risk Reduction and Management Fund Utilization</t>
  </si>
  <si>
    <t>(COA Form)</t>
  </si>
  <si>
    <t>LOCAL DISASTER RISK REDUCTION AND MANAGEMENT FUND UTILIZATION</t>
  </si>
  <si>
    <t>For the Quarter JANUARY - MARCH , CY 2015</t>
  </si>
  <si>
    <t>Province of Pangasinan</t>
  </si>
  <si>
    <t>LDRRMF</t>
  </si>
  <si>
    <t>Particulars</t>
  </si>
  <si>
    <t>Quick Response</t>
  </si>
  <si>
    <t>Mitigation Fund</t>
  </si>
  <si>
    <t>NDRRMF</t>
  </si>
  <si>
    <t>From Other LGUs</t>
  </si>
  <si>
    <t>From Other Sources</t>
  </si>
  <si>
    <t>Total</t>
  </si>
  <si>
    <t>Fund (QRF)</t>
  </si>
  <si>
    <t>A. Sources of Funds:</t>
  </si>
  <si>
    <t>Current Appropriation</t>
  </si>
  <si>
    <t>Continuing Appropriation</t>
  </si>
  <si>
    <t>Previous Year's Appropriation transferred to the Special Trust Fund</t>
  </si>
  <si>
    <t>Transfers/Grants</t>
  </si>
  <si>
    <t>Others ( Please specify)</t>
  </si>
  <si>
    <t>Total Funds Available</t>
  </si>
  <si>
    <t>B. Utilization</t>
  </si>
  <si>
    <t>Medicines</t>
  </si>
  <si>
    <t>Medical Supplies</t>
  </si>
  <si>
    <t>Food Supplies</t>
  </si>
  <si>
    <t>Office Supplies</t>
  </si>
  <si>
    <t>Repair of Evacuation Center</t>
  </si>
  <si>
    <t>Institutional/Capacity Development ( Ex. Trainings, environmental assessment &amp; other related activities)</t>
  </si>
  <si>
    <t>Construction of Evacuation Center</t>
  </si>
  <si>
    <t>Equipment</t>
  </si>
  <si>
    <t>Transfer to other LGUs</t>
  </si>
  <si>
    <t>Other Maintenance and Operating Expenses</t>
  </si>
  <si>
    <t>Traveling Expense</t>
  </si>
  <si>
    <t>Training Expense</t>
  </si>
  <si>
    <t>IT Equipment &amp; Software</t>
  </si>
  <si>
    <t>Motor Vehicles</t>
  </si>
  <si>
    <t>Other Machineries and Equipment</t>
  </si>
  <si>
    <t>Watercrafts</t>
  </si>
  <si>
    <t>Other Property, Plant and Equipment</t>
  </si>
  <si>
    <t>Roads, Highways and Bridges</t>
  </si>
  <si>
    <t>Communication Equipment</t>
  </si>
  <si>
    <t>Gasoline, Oil, Lubricants</t>
  </si>
  <si>
    <t>Donations</t>
  </si>
  <si>
    <t>Repair/Rehabilitation of Public Infrastructures, Roads, Highways and Bridges, etc.</t>
  </si>
  <si>
    <t>Repair &amp; Maintenance-Motor Vehicles</t>
  </si>
  <si>
    <t>Total Utilization</t>
  </si>
  <si>
    <t>Unutilized Balance</t>
  </si>
  <si>
    <t xml:space="preserve">I hereby certify that I have reviewed the contents and hereby attest to the veracity and correctness of the data or </t>
  </si>
  <si>
    <t>information containedin this document.</t>
  </si>
  <si>
    <t>FDP Form 11 - SEF Utilization</t>
  </si>
  <si>
    <t>(SEF Budget Accountability Form No. 1)</t>
  </si>
  <si>
    <t>REPORT OF SEF UTILIZATION</t>
  </si>
  <si>
    <t>For the Quarter Ending March 31, 2015</t>
  </si>
  <si>
    <t xml:space="preserve">Province/City Municipality </t>
  </si>
  <si>
    <t>Pangasinan</t>
  </si>
  <si>
    <t>Receipt from SEF</t>
  </si>
  <si>
    <t>Less:</t>
  </si>
  <si>
    <t>DISBURSEMENTS (broken down by expense class and by object of expenditure)</t>
  </si>
  <si>
    <t>Personal Services</t>
  </si>
  <si>
    <t>-0-</t>
  </si>
  <si>
    <t>Maintenance and Other Operating Expenses</t>
  </si>
  <si>
    <t>Capital Outlay</t>
  </si>
  <si>
    <t>Financial Expenses</t>
  </si>
  <si>
    <t>Sub-total</t>
  </si>
  <si>
    <t>Balance</t>
  </si>
  <si>
    <t>We hereby certify that we have reviewed the</t>
  </si>
  <si>
    <t>contents and hereby attest to the veracity and</t>
  </si>
  <si>
    <t>correctness of the data or information</t>
  </si>
  <si>
    <t>contained in this document.</t>
  </si>
  <si>
    <t>FDP Form 9 - Statement of Cash Flow</t>
  </si>
  <si>
    <t>STATEMENT OF CASH FLOWS</t>
  </si>
  <si>
    <t>General Fund</t>
  </si>
  <si>
    <t>For the First Quarter Ending March 31, 2015</t>
  </si>
  <si>
    <t>Cash Flows from Operating Activities:</t>
  </si>
  <si>
    <t>Cash Inflows:</t>
  </si>
  <si>
    <t>Collection from Taxpayers</t>
  </si>
  <si>
    <t>Share from Internal Revenue Collections</t>
  </si>
  <si>
    <t>Receipts from sale of goods or services</t>
  </si>
  <si>
    <t>Interest Income</t>
  </si>
  <si>
    <t>Other Receipts</t>
  </si>
  <si>
    <t>Total Cash Inflow</t>
  </si>
  <si>
    <t>Cash Outflows:</t>
  </si>
  <si>
    <t xml:space="preserve">Payments to - </t>
  </si>
  <si>
    <t xml:space="preserve">   To suppliers/creditors</t>
  </si>
  <si>
    <t xml:space="preserve">   To employees</t>
  </si>
  <si>
    <t>Interest  Expenses</t>
  </si>
  <si>
    <t>Other Disbursements</t>
  </si>
  <si>
    <t>Total Cash Outflow</t>
  </si>
  <si>
    <t>Cash Provided by (Used In)</t>
  </si>
  <si>
    <t>Cash Flows from Investing Activities:</t>
  </si>
  <si>
    <t>Sale of Property, Plant and Equipment and Public</t>
  </si>
  <si>
    <t>Infrastracture</t>
  </si>
  <si>
    <t>Sale of Debt Securities of other Entities</t>
  </si>
  <si>
    <t>Collection of Principal on Loans to other Entities</t>
  </si>
  <si>
    <t xml:space="preserve">Purchase of Property, Plant and Equipment and Public </t>
  </si>
  <si>
    <t xml:space="preserve"> Grant/Loans to Other Entities</t>
  </si>
  <si>
    <t>Cash Flows from Financing Activities:</t>
  </si>
  <si>
    <t>Issuance of Debt Securities</t>
  </si>
  <si>
    <t>Acquisition of Loan</t>
  </si>
  <si>
    <t>Retirement/.Redemption of Debt Securities</t>
  </si>
  <si>
    <t>Payment of Loan Amortization</t>
  </si>
  <si>
    <t>Net Increase in Cash</t>
  </si>
  <si>
    <t>Cash at Beginning of the Period</t>
  </si>
  <si>
    <t>Cash at the End of the Period</t>
  </si>
  <si>
    <t xml:space="preserve"> Certified Correct: </t>
  </si>
  <si>
    <t>ARTURO V. SORIANO, CPA</t>
  </si>
  <si>
    <t>FDP Form 6 - Trust Fund Utilization</t>
  </si>
  <si>
    <t>CONSOLIDATED QUARTERLY REPORT ON GOVERNMENT PROJECTS, PROGRAMS or ACTIVITIES</t>
  </si>
  <si>
    <t>FOR THE JANUARY - MARCH QUARTER, CY 2015</t>
  </si>
  <si>
    <r>
      <t xml:space="preserve">Province: </t>
    </r>
    <r>
      <rPr>
        <b/>
        <u/>
        <sz val="11"/>
        <color theme="1"/>
        <rFont val="Calibri"/>
        <family val="2"/>
        <scheme val="minor"/>
      </rPr>
      <t>PANGASINAN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</si>
  <si>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</si>
  <si>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</si>
  <si>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</si>
  <si>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</si>
  <si>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</si>
  <si>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</si>
  <si>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Remarks</t>
  </si>
  <si>
    <t>% of Completion</t>
  </si>
  <si>
    <t>Total Cost Incurred to Date</t>
  </si>
  <si>
    <t xml:space="preserve">        ARTURO V. SORIANO, CPA</t>
  </si>
  <si>
    <t xml:space="preserve">      Provincial Accountant</t>
  </si>
  <si>
    <t>Governor</t>
  </si>
  <si>
    <t>FDP Form 12- Unliquidated Cash Advances</t>
  </si>
  <si>
    <t>UNLIQUIDATED CASH ADVANCES</t>
  </si>
  <si>
    <t>As of March 31, 2015</t>
  </si>
  <si>
    <t xml:space="preserve">Province, City or Municipality: </t>
  </si>
  <si>
    <t>Name of Debtor
 (in alphabetical order)</t>
  </si>
  <si>
    <t xml:space="preserve">Amount Balance 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</si>
  <si>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</si>
  <si>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</si>
  <si>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</si>
  <si>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</si>
  <si>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</si>
  <si>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</si>
  <si>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</si>
  <si>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</si>
  <si>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</si>
  <si>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</si>
  <si>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</si>
  <si>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Rommel Cardinoza</t>
  </si>
  <si>
    <t>Cornel V. dela Cruz</t>
  </si>
  <si>
    <t>Gerardo R. Santos</t>
  </si>
  <si>
    <t>Aurora L. Bacay</t>
  </si>
  <si>
    <t>Edwin B. Sison</t>
  </si>
  <si>
    <t>Salvador Vedaña</t>
  </si>
  <si>
    <t>Traveling Expenses</t>
  </si>
  <si>
    <t>Judge Dionisio C. Sison</t>
  </si>
  <si>
    <t>Eugenio G. Ramos</t>
  </si>
  <si>
    <t>Atty. Feliciano M. Bautista</t>
  </si>
  <si>
    <t>BM Eduardo Perez, Sr.</t>
  </si>
  <si>
    <t>BM Leonardo Caranto</t>
  </si>
  <si>
    <t>BM Rogelio Law</t>
  </si>
  <si>
    <t>Rodolfo M. Cortez</t>
  </si>
  <si>
    <t>Roderick Mina</t>
  </si>
  <si>
    <t>Felipe Santillan</t>
  </si>
  <si>
    <t>Narciso Ramos</t>
  </si>
  <si>
    <t>Rodolfo Rodrigo</t>
  </si>
  <si>
    <t>Rodolfo Itchon</t>
  </si>
  <si>
    <t>Rodolfo Rivera</t>
  </si>
  <si>
    <t>Federico Victorio</t>
  </si>
  <si>
    <t>Maximu Dulay</t>
  </si>
  <si>
    <t>AMADO T. ESPINO, JR</t>
  </si>
  <si>
    <t xml:space="preserve">           Governor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</si>
</sst>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(\P* #,##0.00_);_(\P* \(#,##0.00\);_(&quot;$&quot;* &quot;-&quot;??_);_(@_)"/>
    <numFmt numFmtId="165" formatCode="_(\P#,##0.00_);_(* \(#,##0.00\);_(* &quot;-&quot;??_);_(@_)"/>
    <numFmt numFmtId="166" formatCode="_(&quot;P&quot;* #,##0.00_);_(&quot;P&quot;* \(#,##0.00\);_(&quot;P&quot;* &quot;-&quot;??_);_(@_)"/>
    <numFmt numFmtId="167" formatCode="_*\ #,##0.00_);_(&quot;$&quot;* \(#,##0.00\);_(&quot;$&quot;* &quot;-&quot;??_);_(@_)"/>
    <numFmt numFmtId="168" formatCode="_(\P* #,##0.00_);_(&quot;$&quot;* \(#,##0.00\);_(&quot;$&quot;* &quot;-&quot;??_);_(@_)"/>
    <numFmt numFmtId="169" formatCode="mm/dd/yy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Franklin Gothic Medium Cond"/>
      <family val="2"/>
    </font>
    <font>
      <sz val="1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name val="AvantGarde Bk BT"/>
    </font>
    <font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21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vertical="center"/>
    </xf>
    <xf numFmtId="9" fontId="4" fillId="0" borderId="2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vertical="center"/>
    </xf>
    <xf numFmtId="9" fontId="4" fillId="0" borderId="7" xfId="1" applyNumberFormat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 wrapText="1"/>
    </xf>
    <xf numFmtId="0" fontId="6" fillId="0" borderId="2" xfId="0" applyFont="1" applyBorder="1"/>
    <xf numFmtId="0" fontId="4" fillId="0" borderId="4" xfId="0" applyFont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left" vertical="center" wrapText="1"/>
    </xf>
    <xf numFmtId="0" fontId="8" fillId="0" borderId="1" xfId="4" applyFont="1" applyBorder="1" applyAlignment="1">
      <alignment horizontal="left" vertical="center" wrapText="1"/>
    </xf>
    <xf numFmtId="0" fontId="8" fillId="0" borderId="1" xfId="4" applyFont="1" applyBorder="1" applyAlignment="1">
      <alignment horizontal="center" vertical="center" wrapText="1"/>
    </xf>
    <xf numFmtId="43" fontId="8" fillId="0" borderId="1" xfId="2" applyFont="1" applyFill="1" applyBorder="1" applyAlignment="1">
      <alignment vertical="center"/>
    </xf>
    <xf numFmtId="0" fontId="3" fillId="0" borderId="1" xfId="0" applyFont="1" applyBorder="1"/>
    <xf numFmtId="0" fontId="8" fillId="0" borderId="1" xfId="5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43" fontId="4" fillId="0" borderId="1" xfId="1" applyFont="1" applyFill="1" applyBorder="1" applyAlignment="1">
      <alignment vertical="center"/>
    </xf>
    <xf numFmtId="9" fontId="4" fillId="0" borderId="1" xfId="1" applyNumberFormat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vertical="center"/>
    </xf>
    <xf numFmtId="14" fontId="8" fillId="0" borderId="8" xfId="4" applyNumberFormat="1" applyFont="1" applyFill="1" applyBorder="1" applyAlignment="1">
      <alignment horizontal="center" vertical="center"/>
    </xf>
    <xf numFmtId="43" fontId="4" fillId="0" borderId="1" xfId="2" applyFont="1" applyFill="1" applyBorder="1" applyAlignment="1">
      <alignment vertical="center"/>
    </xf>
    <xf numFmtId="14" fontId="8" fillId="0" borderId="3" xfId="4" applyNumberFormat="1" applyFont="1" applyFill="1" applyBorder="1" applyAlignment="1">
      <alignment horizontal="center" vertical="center"/>
    </xf>
    <xf numFmtId="14" fontId="8" fillId="0" borderId="5" xfId="4" applyNumberFormat="1" applyFont="1" applyFill="1" applyBorder="1" applyAlignment="1">
      <alignment horizontal="center" vertical="center"/>
    </xf>
    <xf numFmtId="9" fontId="7" fillId="0" borderId="1" xfId="2" applyNumberFormat="1" applyFont="1" applyFill="1" applyBorder="1" applyAlignment="1">
      <alignment horizontal="center" vertical="center"/>
    </xf>
    <xf numFmtId="43" fontId="8" fillId="0" borderId="1" xfId="2" applyNumberFormat="1" applyFont="1" applyFill="1" applyBorder="1" applyAlignment="1">
      <alignment vertical="center"/>
    </xf>
    <xf numFmtId="14" fontId="8" fillId="0" borderId="8" xfId="2" applyNumberFormat="1" applyFont="1" applyFill="1" applyBorder="1" applyAlignment="1">
      <alignment horizontal="center" vertical="center" wrapText="1"/>
    </xf>
    <xf numFmtId="14" fontId="8" fillId="0" borderId="3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43" fontId="4" fillId="0" borderId="8" xfId="1" applyFont="1" applyFill="1" applyBorder="1" applyAlignment="1">
      <alignment horizontal="center" vertical="center" wrapText="1"/>
    </xf>
    <xf numFmtId="43" fontId="7" fillId="0" borderId="1" xfId="2" applyFont="1" applyFill="1" applyBorder="1" applyAlignment="1">
      <alignment vertical="center"/>
    </xf>
    <xf numFmtId="0" fontId="8" fillId="0" borderId="1" xfId="4" applyFont="1" applyFill="1" applyBorder="1" applyAlignment="1">
      <alignment horizontal="left" vertical="center" wrapText="1"/>
    </xf>
    <xf numFmtId="0" fontId="8" fillId="0" borderId="4" xfId="4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43" fontId="8" fillId="0" borderId="4" xfId="2" applyNumberFormat="1" applyFont="1" applyFill="1" applyBorder="1" applyAlignment="1">
      <alignment vertical="center"/>
    </xf>
    <xf numFmtId="43" fontId="4" fillId="0" borderId="4" xfId="1" applyFont="1" applyFill="1" applyBorder="1" applyAlignment="1">
      <alignment vertical="center"/>
    </xf>
    <xf numFmtId="9" fontId="7" fillId="0" borderId="4" xfId="2" applyNumberFormat="1" applyFont="1" applyFill="1" applyBorder="1" applyAlignment="1">
      <alignment horizontal="center" vertical="center"/>
    </xf>
    <xf numFmtId="43" fontId="7" fillId="0" borderId="4" xfId="2" applyFont="1" applyFill="1" applyBorder="1" applyAlignment="1">
      <alignment vertical="center"/>
    </xf>
    <xf numFmtId="14" fontId="8" fillId="0" borderId="9" xfId="2" applyNumberFormat="1" applyFont="1" applyFill="1" applyBorder="1" applyAlignment="1">
      <alignment horizontal="center" vertical="center" wrapText="1"/>
    </xf>
    <xf numFmtId="14" fontId="8" fillId="0" borderId="1" xfId="2" applyNumberFormat="1" applyFont="1" applyFill="1" applyBorder="1" applyAlignment="1">
      <alignment horizontal="center" vertical="center" wrapText="1"/>
    </xf>
    <xf numFmtId="9" fontId="4" fillId="0" borderId="1" xfId="2" applyNumberFormat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vertical="center" wrapText="1"/>
    </xf>
    <xf numFmtId="43" fontId="4" fillId="0" borderId="1" xfId="1" applyFont="1" applyFill="1" applyBorder="1" applyAlignment="1">
      <alignment vertical="center" wrapText="1"/>
    </xf>
    <xf numFmtId="43" fontId="4" fillId="0" borderId="1" xfId="2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3" fontId="4" fillId="0" borderId="0" xfId="1" applyFont="1" applyBorder="1" applyAlignment="1">
      <alignment vertical="center"/>
    </xf>
    <xf numFmtId="9" fontId="4" fillId="0" borderId="0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Font="1" applyAlignment="1">
      <alignment horizontal="left" vertical="top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9" fontId="9" fillId="0" borderId="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9" fontId="9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3" fontId="12" fillId="0" borderId="1" xfId="1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43" fontId="12" fillId="0" borderId="5" xfId="1" applyFont="1" applyBorder="1" applyAlignment="1">
      <alignment vertical="center"/>
    </xf>
    <xf numFmtId="43" fontId="15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3" fontId="11" fillId="0" borderId="1" xfId="1" applyFont="1" applyBorder="1" applyAlignment="1">
      <alignment vertical="center"/>
    </xf>
    <xf numFmtId="43" fontId="11" fillId="0" borderId="5" xfId="1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43" fontId="12" fillId="0" borderId="11" xfId="1" applyFont="1" applyBorder="1" applyAlignment="1">
      <alignment vertical="center"/>
    </xf>
    <xf numFmtId="43" fontId="12" fillId="0" borderId="12" xfId="1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43" fontId="12" fillId="0" borderId="14" xfId="1" applyFont="1" applyBorder="1" applyAlignment="1">
      <alignment vertical="center"/>
    </xf>
    <xf numFmtId="43" fontId="12" fillId="0" borderId="8" xfId="1" applyFont="1" applyBorder="1" applyAlignment="1">
      <alignment vertical="center"/>
    </xf>
    <xf numFmtId="43" fontId="12" fillId="0" borderId="1" xfId="1" applyFont="1" applyBorder="1" applyAlignment="1">
      <alignment horizontal="center" vertical="center"/>
    </xf>
    <xf numFmtId="43" fontId="11" fillId="0" borderId="1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43" fontId="11" fillId="0" borderId="15" xfId="0" applyNumberFormat="1" applyFont="1" applyBorder="1" applyAlignment="1">
      <alignment vertical="center"/>
    </xf>
    <xf numFmtId="43" fontId="11" fillId="0" borderId="15" xfId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/>
    <xf numFmtId="0" fontId="16" fillId="0" borderId="0" xfId="0" applyFont="1"/>
    <xf numFmtId="164" fontId="3" fillId="0" borderId="0" xfId="0" quotePrefix="1" applyNumberFormat="1" applyFont="1"/>
    <xf numFmtId="0" fontId="3" fillId="0" borderId="14" xfId="0" applyFont="1" applyBorder="1"/>
    <xf numFmtId="4" fontId="3" fillId="0" borderId="14" xfId="0" quotePrefix="1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165" fontId="3" fillId="0" borderId="14" xfId="1" quotePrefix="1" applyNumberFormat="1" applyFont="1" applyBorder="1"/>
    <xf numFmtId="164" fontId="9" fillId="0" borderId="16" xfId="1" applyNumberFormat="1" applyFont="1" applyBorder="1"/>
    <xf numFmtId="164" fontId="3" fillId="0" borderId="0" xfId="1" applyNumberFormat="1" applyFont="1" applyBorder="1"/>
    <xf numFmtId="0" fontId="9" fillId="0" borderId="0" xfId="0" applyFont="1"/>
    <xf numFmtId="0" fontId="17" fillId="0" borderId="0" xfId="0" applyFont="1"/>
    <xf numFmtId="0" fontId="18" fillId="0" borderId="0" xfId="4" applyFont="1"/>
    <xf numFmtId="0" fontId="18" fillId="0" borderId="0" xfId="6" applyFont="1"/>
    <xf numFmtId="43" fontId="18" fillId="0" borderId="0" xfId="1" applyFont="1"/>
    <xf numFmtId="166" fontId="18" fillId="0" borderId="0" xfId="7" applyNumberFormat="1" applyFont="1"/>
    <xf numFmtId="43" fontId="18" fillId="0" borderId="0" xfId="6" applyNumberFormat="1" applyFont="1"/>
    <xf numFmtId="43" fontId="21" fillId="0" borderId="0" xfId="1" applyFont="1"/>
    <xf numFmtId="167" fontId="18" fillId="0" borderId="6" xfId="6" applyNumberFormat="1" applyFont="1" applyBorder="1"/>
    <xf numFmtId="167" fontId="18" fillId="0" borderId="6" xfId="7" applyNumberFormat="1" applyFont="1" applyBorder="1"/>
    <xf numFmtId="43" fontId="18" fillId="0" borderId="0" xfId="7" applyFont="1" applyBorder="1"/>
    <xf numFmtId="43" fontId="18" fillId="0" borderId="0" xfId="7" applyFont="1"/>
    <xf numFmtId="43" fontId="21" fillId="0" borderId="0" xfId="1" applyFont="1" applyBorder="1"/>
    <xf numFmtId="43" fontId="18" fillId="0" borderId="0" xfId="7" applyFont="1" applyAlignment="1">
      <alignment horizontal="center"/>
    </xf>
    <xf numFmtId="43" fontId="1" fillId="0" borderId="0" xfId="1" applyFont="1"/>
    <xf numFmtId="43" fontId="18" fillId="0" borderId="6" xfId="7" applyFont="1" applyBorder="1" applyAlignment="1">
      <alignment horizontal="center"/>
    </xf>
    <xf numFmtId="43" fontId="21" fillId="0" borderId="0" xfId="0" applyNumberFormat="1" applyFont="1"/>
    <xf numFmtId="0" fontId="18" fillId="0" borderId="0" xfId="0" applyFont="1"/>
    <xf numFmtId="43" fontId="0" fillId="0" borderId="0" xfId="0" applyNumberFormat="1"/>
    <xf numFmtId="43" fontId="18" fillId="0" borderId="14" xfId="6" applyNumberFormat="1" applyFont="1" applyBorder="1"/>
    <xf numFmtId="0" fontId="19" fillId="0" borderId="0" xfId="6" applyFont="1"/>
    <xf numFmtId="168" fontId="19" fillId="0" borderId="17" xfId="7" applyNumberFormat="1" applyFont="1" applyBorder="1"/>
    <xf numFmtId="166" fontId="18" fillId="0" borderId="0" xfId="1" applyNumberFormat="1" applyFont="1"/>
    <xf numFmtId="43" fontId="18" fillId="0" borderId="0" xfId="1" applyFont="1" applyFill="1"/>
    <xf numFmtId="0" fontId="22" fillId="0" borderId="0" xfId="0" applyFont="1"/>
    <xf numFmtId="43" fontId="3" fillId="0" borderId="0" xfId="1" applyFont="1"/>
    <xf numFmtId="0" fontId="0" fillId="0" borderId="0" xfId="0" applyFont="1"/>
    <xf numFmtId="43" fontId="0" fillId="0" borderId="0" xfId="1" applyFont="1"/>
    <xf numFmtId="0" fontId="23" fillId="0" borderId="0" xfId="0" applyFont="1"/>
    <xf numFmtId="0" fontId="0" fillId="0" borderId="1" xfId="0" applyFont="1" applyBorder="1" applyAlignment="1">
      <alignment horizontal="center" wrapText="1"/>
    </xf>
    <xf numFmtId="43" fontId="0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3" fontId="0" fillId="0" borderId="1" xfId="1" applyFont="1" applyBorder="1"/>
    <xf numFmtId="0" fontId="0" fillId="0" borderId="1" xfId="0" applyFont="1" applyBorder="1"/>
    <xf numFmtId="10" fontId="0" fillId="0" borderId="1" xfId="0" applyNumberFormat="1" applyFont="1" applyBorder="1"/>
    <xf numFmtId="43" fontId="0" fillId="0" borderId="0" xfId="1" applyFont="1" applyBorder="1"/>
    <xf numFmtId="0" fontId="0" fillId="0" borderId="0" xfId="0" applyFont="1" applyBorder="1"/>
    <xf numFmtId="0" fontId="25" fillId="0" borderId="0" xfId="0" applyFont="1"/>
    <xf numFmtId="0" fontId="3" fillId="0" borderId="18" xfId="0" applyFont="1" applyBorder="1"/>
    <xf numFmtId="0" fontId="3" fillId="0" borderId="9" xfId="0" applyFont="1" applyBorder="1"/>
    <xf numFmtId="0" fontId="25" fillId="0" borderId="13" xfId="0" applyFont="1" applyBorder="1"/>
    <xf numFmtId="0" fontId="25" fillId="0" borderId="14" xfId="0" applyFont="1" applyBorder="1"/>
    <xf numFmtId="0" fontId="25" fillId="0" borderId="8" xfId="0" applyFont="1" applyBorder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43" fontId="1" fillId="0" borderId="1" xfId="1" applyFont="1" applyBorder="1"/>
    <xf numFmtId="169" fontId="4" fillId="0" borderId="1" xfId="1" applyNumberFormat="1" applyFont="1" applyBorder="1" applyAlignment="1">
      <alignment horizontal="left"/>
    </xf>
    <xf numFmtId="0" fontId="4" fillId="0" borderId="1" xfId="1" applyNumberFormat="1" applyFont="1" applyBorder="1" applyAlignment="1">
      <alignment horizontal="left"/>
    </xf>
    <xf numFmtId="43" fontId="3" fillId="0" borderId="1" xfId="1" applyFont="1" applyBorder="1"/>
    <xf numFmtId="0" fontId="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43" fontId="9" fillId="0" borderId="1" xfId="0" applyNumberFormat="1" applyFont="1" applyBorder="1"/>
    <xf numFmtId="43" fontId="3" fillId="0" borderId="1" xfId="0" applyNumberFormat="1" applyFont="1" applyBorder="1"/>
    <xf numFmtId="0" fontId="27" fillId="0" borderId="0" xfId="0" applyFont="1" applyBorder="1"/>
    <xf numFmtId="0" fontId="25" fillId="0" borderId="0" xfId="0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9" fillId="0" borderId="0" xfId="0" applyFont="1" applyBorder="1"/>
    <xf numFmtId="43" fontId="4" fillId="0" borderId="2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9" fillId="0" borderId="0" xfId="6" applyFont="1" applyAlignment="1">
      <alignment horizontal="center"/>
    </xf>
    <xf numFmtId="15" fontId="20" fillId="0" borderId="0" xfId="0" applyNumberFormat="1" applyFont="1" applyAlignment="1">
      <alignment horizontal="center"/>
    </xf>
    <xf numFmtId="0" fontId="0" fillId="0" borderId="0" xfId="0" applyFont="1" applyAlignment="1">
      <alignment vertical="top" wrapText="1"/>
    </xf>
    <xf numFmtId="0" fontId="1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3" fontId="14" fillId="0" borderId="0" xfId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43" fontId="0" fillId="0" borderId="1" xfId="1" applyFont="1" applyBorder="1" applyAlignment="1">
      <alignment horizontal="center" wrapText="1"/>
    </xf>
    <xf numFmtId="43" fontId="0" fillId="0" borderId="5" xfId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5" fillId="0" borderId="0" xfId="0" applyFont="1" applyAlignment="1">
      <alignment horizontal="left" wrapText="1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</cellXfs>
  <cellStyles count="8">
    <cellStyle name="Comma" xfId="1" builtinId="3"/>
    <cellStyle name="Comma 2" xfId="2"/>
    <cellStyle name="Comma 3" xfId="3"/>
    <cellStyle name="Comma 4 10" xfId="7"/>
    <cellStyle name="Normal" xfId="0" builtinId="0"/>
    <cellStyle name="Normal 2" xfId="4"/>
    <cellStyle name="Normal 2 2" xfId="5"/>
    <cellStyle name="Normal 4 9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68</xdr:row>
      <xdr:rowOff>28575</xdr:rowOff>
    </xdr:from>
    <xdr:to>
      <xdr:col>1</xdr:col>
      <xdr:colOff>76201</xdr:colOff>
      <xdr:row>72</xdr:row>
      <xdr:rowOff>221672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35299650"/>
          <a:ext cx="1981200" cy="1031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68</xdr:row>
      <xdr:rowOff>142875</xdr:rowOff>
    </xdr:from>
    <xdr:to>
      <xdr:col>7</xdr:col>
      <xdr:colOff>1152525</xdr:colOff>
      <xdr:row>72</xdr:row>
      <xdr:rowOff>221672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20050" y="35413950"/>
          <a:ext cx="2314575" cy="9169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50</xdr:row>
      <xdr:rowOff>28575</xdr:rowOff>
    </xdr:from>
    <xdr:to>
      <xdr:col>6</xdr:col>
      <xdr:colOff>352425</xdr:colOff>
      <xdr:row>54</xdr:row>
      <xdr:rowOff>172548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53125" y="14820900"/>
          <a:ext cx="2038350" cy="1058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43</xdr:row>
      <xdr:rowOff>28573</xdr:rowOff>
    </xdr:from>
    <xdr:to>
      <xdr:col>8</xdr:col>
      <xdr:colOff>76200</xdr:colOff>
      <xdr:row>48</xdr:row>
      <xdr:rowOff>19049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57525" y="8648698"/>
          <a:ext cx="1895475" cy="990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49</xdr:row>
      <xdr:rowOff>38099</xdr:rowOff>
    </xdr:from>
    <xdr:to>
      <xdr:col>8</xdr:col>
      <xdr:colOff>361950</xdr:colOff>
      <xdr:row>53</xdr:row>
      <xdr:rowOff>200024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7525" y="9858374"/>
          <a:ext cx="21812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</xdr:colOff>
      <xdr:row>53</xdr:row>
      <xdr:rowOff>107671</xdr:rowOff>
    </xdr:from>
    <xdr:to>
      <xdr:col>9</xdr:col>
      <xdr:colOff>781050</xdr:colOff>
      <xdr:row>59</xdr:row>
      <xdr:rowOff>19573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24303" y="9823171"/>
          <a:ext cx="2047872" cy="1007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41413</xdr:colOff>
      <xdr:row>9</xdr:row>
      <xdr:rowOff>165652</xdr:rowOff>
    </xdr:from>
    <xdr:ext cx="6172200" cy="937629"/>
    <xdr:sp macro="" textlink="">
      <xdr:nvSpPr>
        <xdr:cNvPr id="2" name="Rectangle 1"/>
        <xdr:cNvSpPr/>
      </xdr:nvSpPr>
      <xdr:spPr>
        <a:xfrm>
          <a:off x="2127388" y="2165902"/>
          <a:ext cx="61722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NONE</a:t>
          </a:r>
        </a:p>
      </xdr:txBody>
    </xdr:sp>
    <xdr:clientData/>
  </xdr:oneCellAnchor>
  <xdr:twoCellAnchor editAs="oneCell">
    <xdr:from>
      <xdr:col>0</xdr:col>
      <xdr:colOff>844807</xdr:colOff>
      <xdr:row>16</xdr:row>
      <xdr:rowOff>165653</xdr:rowOff>
    </xdr:from>
    <xdr:to>
      <xdr:col>1</xdr:col>
      <xdr:colOff>723899</xdr:colOff>
      <xdr:row>21</xdr:row>
      <xdr:rowOff>187300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4807" y="4251878"/>
          <a:ext cx="1965067" cy="974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8280</xdr:colOff>
      <xdr:row>21</xdr:row>
      <xdr:rowOff>24850</xdr:rowOff>
    </xdr:from>
    <xdr:to>
      <xdr:col>8</xdr:col>
      <xdr:colOff>1295399</xdr:colOff>
      <xdr:row>25</xdr:row>
      <xdr:rowOff>179847</xdr:rowOff>
    </xdr:to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90155" y="5063575"/>
          <a:ext cx="2087219" cy="9169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39</xdr:row>
      <xdr:rowOff>9526</xdr:rowOff>
    </xdr:from>
    <xdr:to>
      <xdr:col>1</xdr:col>
      <xdr:colOff>247650</xdr:colOff>
      <xdr:row>44</xdr:row>
      <xdr:rowOff>145473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7000876"/>
          <a:ext cx="1924050" cy="1021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9526</xdr:colOff>
      <xdr:row>38</xdr:row>
      <xdr:rowOff>114300</xdr:rowOff>
    </xdr:from>
    <xdr:to>
      <xdr:col>8</xdr:col>
      <xdr:colOff>47625</xdr:colOff>
      <xdr:row>44</xdr:row>
      <xdr:rowOff>12122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96251" y="6943725"/>
          <a:ext cx="2124074" cy="945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EMENT%20OF%20CASH%20FLOW-1STQUARTER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ch"/>
      <sheetName val="feb"/>
      <sheetName val="jan"/>
      <sheetName val="STATEMENT.OF.CASH.FLOWS"/>
    </sheetNames>
    <sheetDataSet>
      <sheetData sheetId="0">
        <row r="9">
          <cell r="I9">
            <v>111122004.17999999</v>
          </cell>
        </row>
        <row r="10">
          <cell r="I10">
            <v>202478991</v>
          </cell>
        </row>
        <row r="11">
          <cell r="I11">
            <v>32011250.609999996</v>
          </cell>
        </row>
        <row r="12">
          <cell r="I12">
            <v>314533.86</v>
          </cell>
        </row>
        <row r="13">
          <cell r="I13">
            <v>80820085.999999985</v>
          </cell>
        </row>
        <row r="17">
          <cell r="I17">
            <v>280734508.83000004</v>
          </cell>
        </row>
        <row r="18">
          <cell r="I18">
            <v>102460567.16000001</v>
          </cell>
        </row>
        <row r="19">
          <cell r="I19">
            <v>6931366.1600000001</v>
          </cell>
        </row>
        <row r="20">
          <cell r="I20">
            <v>2132</v>
          </cell>
        </row>
        <row r="28">
          <cell r="I28">
            <v>555450</v>
          </cell>
        </row>
        <row r="31">
          <cell r="I31">
            <v>38034912.260000005</v>
          </cell>
        </row>
        <row r="39">
          <cell r="I39">
            <v>424268</v>
          </cell>
        </row>
        <row r="43">
          <cell r="I43">
            <v>13148584.630000001</v>
          </cell>
        </row>
      </sheetData>
      <sheetData sheetId="1">
        <row r="9">
          <cell r="I9">
            <v>17638571.690000001</v>
          </cell>
        </row>
        <row r="10">
          <cell r="I10">
            <v>202478991</v>
          </cell>
        </row>
        <row r="11">
          <cell r="I11">
            <v>42484518.740000002</v>
          </cell>
        </row>
        <row r="12">
          <cell r="I12">
            <v>311675.71000000002</v>
          </cell>
        </row>
        <row r="13">
          <cell r="I13">
            <v>19417776</v>
          </cell>
        </row>
        <row r="17">
          <cell r="I17">
            <v>63617648.420000002</v>
          </cell>
        </row>
        <row r="18">
          <cell r="I18">
            <v>78570876.040000007</v>
          </cell>
        </row>
        <row r="19">
          <cell r="I19">
            <v>1032067.21</v>
          </cell>
        </row>
        <row r="20">
          <cell r="I20">
            <v>0</v>
          </cell>
        </row>
        <row r="28">
          <cell r="I28">
            <v>1391540</v>
          </cell>
        </row>
        <row r="31">
          <cell r="I31">
            <v>33482787.369999997</v>
          </cell>
        </row>
        <row r="43">
          <cell r="I43">
            <v>11545218.300000001</v>
          </cell>
        </row>
      </sheetData>
      <sheetData sheetId="2">
        <row r="9">
          <cell r="I9">
            <v>12842930.84</v>
          </cell>
        </row>
        <row r="10">
          <cell r="I10">
            <v>202478991</v>
          </cell>
        </row>
        <row r="11">
          <cell r="I11">
            <v>18240315.299999997</v>
          </cell>
        </row>
        <row r="12">
          <cell r="I12">
            <v>319469.20999999996</v>
          </cell>
        </row>
        <row r="13">
          <cell r="I13">
            <v>5894257.21</v>
          </cell>
        </row>
        <row r="17">
          <cell r="I17">
            <v>144331981.82000002</v>
          </cell>
        </row>
        <row r="18">
          <cell r="I18">
            <v>51435504.439999998</v>
          </cell>
        </row>
        <row r="19">
          <cell r="I19">
            <v>1407803.26</v>
          </cell>
        </row>
        <row r="20">
          <cell r="I20">
            <v>0</v>
          </cell>
        </row>
        <row r="28">
          <cell r="I28">
            <v>142220</v>
          </cell>
        </row>
        <row r="31">
          <cell r="I31">
            <v>16475213.720000001</v>
          </cell>
        </row>
        <row r="43">
          <cell r="I43">
            <v>0</v>
          </cell>
        </row>
        <row r="47">
          <cell r="J47">
            <v>642093085.70000005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opLeftCell="A64" zoomScaleSheetLayoutView="100" workbookViewId="0">
      <selection activeCell="B13" sqref="B13:C13"/>
    </sheetView>
  </sheetViews>
  <sheetFormatPr defaultRowHeight="15.75"/>
  <cols>
    <col min="1" max="1" width="28.5703125" style="1" customWidth="1"/>
    <col min="2" max="2" width="20" style="1" customWidth="1"/>
    <col min="3" max="3" width="17.7109375" style="1" customWidth="1"/>
    <col min="4" max="4" width="15.28515625" style="1" customWidth="1"/>
    <col min="5" max="5" width="19.85546875" style="1" customWidth="1"/>
    <col min="6" max="6" width="18.7109375" style="1" customWidth="1"/>
    <col min="7" max="7" width="17.5703125" style="1" customWidth="1"/>
    <col min="8" max="8" width="18" style="1" customWidth="1"/>
    <col min="9" max="9" width="16.28515625" style="1" customWidth="1"/>
    <col min="10" max="12" width="0" style="1" hidden="1" customWidth="1"/>
    <col min="13" max="16384" width="9.140625" style="1"/>
  </cols>
  <sheetData>
    <row r="1" spans="1:12">
      <c r="A1" s="1" t="s">
        <v>0</v>
      </c>
    </row>
    <row r="3" spans="1:12" ht="17.25">
      <c r="A3" s="179" t="s">
        <v>1</v>
      </c>
      <c r="B3" s="179"/>
      <c r="C3" s="179"/>
      <c r="D3" s="179"/>
      <c r="E3" s="179"/>
      <c r="F3" s="179"/>
      <c r="G3" s="179"/>
      <c r="H3" s="179"/>
      <c r="I3" s="179"/>
    </row>
    <row r="4" spans="1:12">
      <c r="A4" s="180" t="s">
        <v>24</v>
      </c>
      <c r="B4" s="180"/>
      <c r="C4" s="180"/>
      <c r="D4" s="180"/>
      <c r="E4" s="180"/>
      <c r="F4" s="180"/>
      <c r="G4" s="180"/>
      <c r="H4" s="180"/>
      <c r="I4" s="180"/>
    </row>
    <row r="6" spans="1:12">
      <c r="A6" s="1" t="s">
        <v>2</v>
      </c>
    </row>
    <row r="8" spans="1:12">
      <c r="A8" s="181" t="s">
        <v>3</v>
      </c>
      <c r="B8" s="181" t="s">
        <v>4</v>
      </c>
      <c r="C8" s="181" t="s">
        <v>5</v>
      </c>
      <c r="D8" s="181" t="s">
        <v>6</v>
      </c>
      <c r="E8" s="183" t="s">
        <v>7</v>
      </c>
      <c r="F8" s="185" t="s">
        <v>10</v>
      </c>
      <c r="G8" s="186"/>
      <c r="H8" s="183" t="s">
        <v>11</v>
      </c>
      <c r="I8" s="183" t="s">
        <v>146</v>
      </c>
    </row>
    <row r="9" spans="1:12" ht="47.25">
      <c r="A9" s="182"/>
      <c r="B9" s="182"/>
      <c r="C9" s="182"/>
      <c r="D9" s="182"/>
      <c r="E9" s="184"/>
      <c r="F9" s="2" t="s">
        <v>8</v>
      </c>
      <c r="G9" s="2" t="s">
        <v>9</v>
      </c>
      <c r="H9" s="184"/>
      <c r="I9" s="184"/>
    </row>
    <row r="10" spans="1:12">
      <c r="A10" s="14" t="s">
        <v>12</v>
      </c>
      <c r="B10" s="3"/>
      <c r="C10" s="3"/>
      <c r="D10" s="3"/>
      <c r="E10" s="3"/>
      <c r="F10" s="3"/>
      <c r="G10" s="3"/>
      <c r="H10" s="3"/>
      <c r="I10" s="4"/>
    </row>
    <row r="11" spans="1:12" ht="31.5">
      <c r="A11" s="26" t="s">
        <v>151</v>
      </c>
      <c r="B11" s="27" t="s">
        <v>147</v>
      </c>
      <c r="C11" s="32">
        <v>2973554</v>
      </c>
      <c r="D11" s="55" t="s">
        <v>153</v>
      </c>
      <c r="E11" s="28"/>
      <c r="F11" s="29">
        <v>0.87</v>
      </c>
      <c r="G11" s="28"/>
      <c r="H11" s="28"/>
      <c r="I11" s="33" t="s">
        <v>145</v>
      </c>
      <c r="K11" s="17">
        <v>6911</v>
      </c>
      <c r="L11" s="18" t="s">
        <v>25</v>
      </c>
    </row>
    <row r="12" spans="1:12" ht="80.25" customHeight="1">
      <c r="A12" s="26" t="s">
        <v>148</v>
      </c>
      <c r="B12" s="26" t="s">
        <v>73</v>
      </c>
      <c r="C12" s="28">
        <v>1405947</v>
      </c>
      <c r="D12" s="176" t="s">
        <v>152</v>
      </c>
      <c r="E12" s="177"/>
      <c r="F12" s="29"/>
      <c r="G12" s="28"/>
      <c r="H12" s="28"/>
      <c r="I12" s="33">
        <v>42067</v>
      </c>
      <c r="K12" s="17">
        <v>6911</v>
      </c>
      <c r="L12" s="18" t="s">
        <v>26</v>
      </c>
    </row>
    <row r="13" spans="1:12" ht="81" customHeight="1">
      <c r="A13" s="25" t="s">
        <v>111</v>
      </c>
      <c r="B13" s="26" t="s">
        <v>74</v>
      </c>
      <c r="C13" s="21">
        <v>1446450</v>
      </c>
      <c r="D13" s="30">
        <v>41920</v>
      </c>
      <c r="E13" s="28"/>
      <c r="F13" s="29">
        <v>0.48</v>
      </c>
      <c r="G13" s="28"/>
      <c r="H13" s="28"/>
      <c r="I13" s="31">
        <v>42067</v>
      </c>
      <c r="K13" s="17">
        <v>6911</v>
      </c>
      <c r="L13" s="18" t="s">
        <v>28</v>
      </c>
    </row>
    <row r="14" spans="1:12" ht="47.25">
      <c r="A14" s="25" t="s">
        <v>112</v>
      </c>
      <c r="B14" s="26" t="s">
        <v>75</v>
      </c>
      <c r="C14" s="21">
        <v>1861017</v>
      </c>
      <c r="D14" s="56" t="s">
        <v>154</v>
      </c>
      <c r="E14" s="28"/>
      <c r="F14" s="29" t="s">
        <v>155</v>
      </c>
      <c r="G14" s="28"/>
      <c r="H14" s="28"/>
      <c r="I14" s="34">
        <v>42067</v>
      </c>
      <c r="K14" s="17">
        <v>6911</v>
      </c>
      <c r="L14" s="18" t="s">
        <v>29</v>
      </c>
    </row>
    <row r="15" spans="1:12" ht="53.25" customHeight="1">
      <c r="A15" s="25" t="s">
        <v>113</v>
      </c>
      <c r="B15" s="26" t="s">
        <v>76</v>
      </c>
      <c r="C15" s="21">
        <v>2305855</v>
      </c>
      <c r="D15" s="28"/>
      <c r="E15" s="28"/>
      <c r="F15" s="29"/>
      <c r="G15" s="28"/>
      <c r="H15" s="28"/>
      <c r="I15" s="31">
        <v>42067</v>
      </c>
      <c r="K15" s="17">
        <v>6911</v>
      </c>
      <c r="L15" s="18" t="s">
        <v>30</v>
      </c>
    </row>
    <row r="16" spans="1:12" ht="56.25" customHeight="1">
      <c r="A16" s="25" t="s">
        <v>114</v>
      </c>
      <c r="B16" s="26" t="s">
        <v>17</v>
      </c>
      <c r="C16" s="21">
        <v>2238748</v>
      </c>
      <c r="D16" s="30">
        <v>41645</v>
      </c>
      <c r="E16" s="30">
        <v>42114</v>
      </c>
      <c r="F16" s="29">
        <v>1</v>
      </c>
      <c r="G16" s="28"/>
      <c r="H16" s="28"/>
      <c r="I16" s="31">
        <v>42067</v>
      </c>
      <c r="K16" s="17">
        <v>6911</v>
      </c>
      <c r="L16" s="18" t="s">
        <v>31</v>
      </c>
    </row>
    <row r="17" spans="1:12" ht="61.5" customHeight="1">
      <c r="A17" s="25" t="s">
        <v>115</v>
      </c>
      <c r="B17" s="26" t="s">
        <v>18</v>
      </c>
      <c r="C17" s="21">
        <v>1146662</v>
      </c>
      <c r="D17" s="30">
        <v>42037</v>
      </c>
      <c r="E17" s="30">
        <v>42119</v>
      </c>
      <c r="F17" s="29">
        <v>1</v>
      </c>
      <c r="G17" s="28"/>
      <c r="H17" s="28"/>
      <c r="I17" s="31">
        <v>42067</v>
      </c>
      <c r="K17" s="17">
        <v>6911</v>
      </c>
      <c r="L17" s="18" t="s">
        <v>32</v>
      </c>
    </row>
    <row r="18" spans="1:12" ht="53.25" customHeight="1">
      <c r="A18" s="25" t="s">
        <v>116</v>
      </c>
      <c r="B18" s="26" t="s">
        <v>77</v>
      </c>
      <c r="C18" s="21">
        <v>217442</v>
      </c>
      <c r="D18" s="176" t="s">
        <v>152</v>
      </c>
      <c r="E18" s="177"/>
      <c r="F18" s="29"/>
      <c r="G18" s="28"/>
      <c r="H18" s="28"/>
      <c r="I18" s="31">
        <v>42067</v>
      </c>
      <c r="K18" s="17">
        <v>6911</v>
      </c>
      <c r="L18" s="18" t="s">
        <v>33</v>
      </c>
    </row>
    <row r="19" spans="1:12" ht="42.75">
      <c r="A19" s="25" t="s">
        <v>117</v>
      </c>
      <c r="B19" s="26" t="s">
        <v>78</v>
      </c>
      <c r="C19" s="21">
        <v>388107</v>
      </c>
      <c r="D19" s="28"/>
      <c r="E19" s="28"/>
      <c r="F19" s="29"/>
      <c r="G19" s="28"/>
      <c r="H19" s="28"/>
      <c r="I19" s="31">
        <v>42067</v>
      </c>
      <c r="K19" s="17">
        <v>6911</v>
      </c>
      <c r="L19" s="18" t="s">
        <v>34</v>
      </c>
    </row>
    <row r="20" spans="1:12" ht="66" customHeight="1">
      <c r="A20" s="25" t="s">
        <v>118</v>
      </c>
      <c r="B20" s="26" t="s">
        <v>16</v>
      </c>
      <c r="C20" s="21">
        <v>221234</v>
      </c>
      <c r="D20" s="176" t="s">
        <v>152</v>
      </c>
      <c r="E20" s="177"/>
      <c r="F20" s="29"/>
      <c r="G20" s="28"/>
      <c r="H20" s="28"/>
      <c r="I20" s="31">
        <v>42067</v>
      </c>
      <c r="K20" s="17">
        <v>6911</v>
      </c>
      <c r="L20" s="18" t="s">
        <v>35</v>
      </c>
    </row>
    <row r="21" spans="1:12" ht="47.25" customHeight="1">
      <c r="A21" s="25" t="s">
        <v>119</v>
      </c>
      <c r="B21" s="26" t="s">
        <v>16</v>
      </c>
      <c r="C21" s="21">
        <v>1979401</v>
      </c>
      <c r="D21" s="30">
        <v>41976</v>
      </c>
      <c r="E21" s="30">
        <v>42012</v>
      </c>
      <c r="F21" s="29">
        <v>1</v>
      </c>
      <c r="G21" s="28"/>
      <c r="H21" s="28"/>
      <c r="I21" s="31">
        <v>42075</v>
      </c>
      <c r="K21" s="17">
        <v>6911</v>
      </c>
      <c r="L21" s="18" t="s">
        <v>36</v>
      </c>
    </row>
    <row r="22" spans="1:12" ht="42.75">
      <c r="A22" s="25" t="s">
        <v>120</v>
      </c>
      <c r="B22" s="26" t="s">
        <v>18</v>
      </c>
      <c r="C22" s="21">
        <v>2593367</v>
      </c>
      <c r="D22" s="30">
        <v>41795</v>
      </c>
      <c r="E22" s="30">
        <v>42007</v>
      </c>
      <c r="F22" s="29">
        <v>1</v>
      </c>
      <c r="G22" s="28">
        <v>2593367</v>
      </c>
      <c r="H22" s="28"/>
      <c r="I22" s="31">
        <v>42075</v>
      </c>
      <c r="K22" s="17">
        <v>6911</v>
      </c>
      <c r="L22" s="18" t="s">
        <v>37</v>
      </c>
    </row>
    <row r="23" spans="1:12" ht="71.25">
      <c r="A23" s="25" t="s">
        <v>79</v>
      </c>
      <c r="B23" s="26" t="s">
        <v>21</v>
      </c>
      <c r="C23" s="21">
        <v>2422800</v>
      </c>
      <c r="D23" s="30">
        <v>41984</v>
      </c>
      <c r="E23" s="30">
        <v>42351</v>
      </c>
      <c r="F23" s="29">
        <v>1</v>
      </c>
      <c r="G23" s="28">
        <v>2443024.92</v>
      </c>
      <c r="H23" s="28"/>
      <c r="I23" s="31">
        <v>42086</v>
      </c>
      <c r="K23" s="17">
        <v>6911</v>
      </c>
      <c r="L23" s="18" t="s">
        <v>38</v>
      </c>
    </row>
    <row r="24" spans="1:12" ht="66.75" customHeight="1">
      <c r="A24" s="25" t="s">
        <v>121</v>
      </c>
      <c r="B24" s="26" t="s">
        <v>80</v>
      </c>
      <c r="C24" s="21"/>
      <c r="D24" s="30"/>
      <c r="E24" s="30"/>
      <c r="F24" s="29"/>
      <c r="G24" s="28"/>
      <c r="H24" s="28"/>
      <c r="I24" s="31">
        <v>42086</v>
      </c>
      <c r="K24" s="17">
        <v>6911</v>
      </c>
      <c r="L24" s="18" t="s">
        <v>39</v>
      </c>
    </row>
    <row r="25" spans="1:12" ht="45" customHeight="1">
      <c r="A25" s="25" t="s">
        <v>122</v>
      </c>
      <c r="B25" s="26" t="s">
        <v>81</v>
      </c>
      <c r="C25" s="21">
        <v>555185</v>
      </c>
      <c r="D25" s="30">
        <v>41919</v>
      </c>
      <c r="E25" s="30">
        <v>42027</v>
      </c>
      <c r="F25" s="54">
        <v>1</v>
      </c>
      <c r="G25" s="28"/>
      <c r="H25" s="28"/>
      <c r="I25" s="33">
        <v>42032</v>
      </c>
      <c r="K25" s="23" t="s">
        <v>13</v>
      </c>
      <c r="L25" s="19" t="s">
        <v>40</v>
      </c>
    </row>
    <row r="26" spans="1:12" ht="69.75" customHeight="1">
      <c r="A26" s="25" t="s">
        <v>123</v>
      </c>
      <c r="B26" s="26" t="s">
        <v>82</v>
      </c>
      <c r="C26" s="21">
        <v>266039</v>
      </c>
      <c r="D26" s="30">
        <v>41658</v>
      </c>
      <c r="E26" s="30">
        <v>41978</v>
      </c>
      <c r="F26" s="29">
        <v>1</v>
      </c>
      <c r="G26" s="28"/>
      <c r="H26" s="28"/>
      <c r="I26" s="31">
        <v>42062</v>
      </c>
      <c r="K26" s="23" t="s">
        <v>13</v>
      </c>
      <c r="L26" s="19" t="s">
        <v>44</v>
      </c>
    </row>
    <row r="27" spans="1:12" ht="57">
      <c r="A27" s="25" t="s">
        <v>124</v>
      </c>
      <c r="B27" s="26" t="s">
        <v>81</v>
      </c>
      <c r="C27" s="36">
        <v>1371178</v>
      </c>
      <c r="D27" s="30">
        <v>41904</v>
      </c>
      <c r="E27" s="30">
        <v>41985</v>
      </c>
      <c r="F27" s="29">
        <v>1</v>
      </c>
      <c r="G27" s="28"/>
      <c r="H27" s="28"/>
      <c r="I27" s="37">
        <v>42067</v>
      </c>
      <c r="K27" s="23" t="s">
        <v>13</v>
      </c>
      <c r="L27" s="19" t="s">
        <v>49</v>
      </c>
    </row>
    <row r="28" spans="1:12" ht="48.75" customHeight="1">
      <c r="A28" s="25" t="s">
        <v>125</v>
      </c>
      <c r="B28" s="26" t="s">
        <v>83</v>
      </c>
      <c r="C28" s="36">
        <v>190261</v>
      </c>
      <c r="D28" s="30">
        <v>41695</v>
      </c>
      <c r="E28" s="30">
        <v>41757</v>
      </c>
      <c r="F28" s="29">
        <v>1</v>
      </c>
      <c r="G28" s="28"/>
      <c r="H28" s="28"/>
      <c r="I28" s="37">
        <v>42086</v>
      </c>
      <c r="K28" s="23" t="s">
        <v>13</v>
      </c>
      <c r="L28" s="19" t="s">
        <v>56</v>
      </c>
    </row>
    <row r="29" spans="1:12" ht="42.75">
      <c r="A29" s="25" t="s">
        <v>85</v>
      </c>
      <c r="B29" s="26" t="s">
        <v>84</v>
      </c>
      <c r="C29" s="36">
        <v>500000</v>
      </c>
      <c r="D29" s="28"/>
      <c r="E29" s="28"/>
      <c r="F29" s="29"/>
      <c r="G29" s="28"/>
      <c r="H29" s="28"/>
      <c r="I29" s="38" t="s">
        <v>63</v>
      </c>
      <c r="K29" s="16"/>
      <c r="L29" s="22"/>
    </row>
    <row r="30" spans="1:12" ht="31.5">
      <c r="A30" s="25" t="s">
        <v>126</v>
      </c>
      <c r="B30" s="26" t="s">
        <v>18</v>
      </c>
      <c r="C30" s="36">
        <v>187485</v>
      </c>
      <c r="D30" s="28"/>
      <c r="E30" s="28"/>
      <c r="F30" s="29"/>
      <c r="G30" s="28"/>
      <c r="H30" s="28"/>
      <c r="I30" s="33">
        <v>42046</v>
      </c>
      <c r="K30" s="20">
        <v>3917</v>
      </c>
      <c r="L30" s="19" t="s">
        <v>64</v>
      </c>
    </row>
    <row r="31" spans="1:12" ht="57">
      <c r="A31" s="25" t="s">
        <v>86</v>
      </c>
      <c r="B31" s="26" t="s">
        <v>87</v>
      </c>
      <c r="C31" s="36">
        <v>1397805</v>
      </c>
      <c r="D31" s="28"/>
      <c r="E31" s="28"/>
      <c r="F31" s="29"/>
      <c r="G31" s="28"/>
      <c r="H31" s="28"/>
      <c r="I31" s="33">
        <v>42082</v>
      </c>
      <c r="K31" s="20">
        <v>3917</v>
      </c>
      <c r="L31" s="19" t="s">
        <v>65</v>
      </c>
    </row>
    <row r="32" spans="1:12">
      <c r="A32" s="39"/>
      <c r="B32" s="27"/>
      <c r="C32" s="32"/>
      <c r="D32" s="28"/>
      <c r="E32" s="28"/>
      <c r="F32" s="29"/>
      <c r="G32" s="28"/>
      <c r="H32" s="28"/>
      <c r="I32" s="40"/>
      <c r="K32" s="22"/>
      <c r="L32" s="22"/>
    </row>
    <row r="33" spans="1:12">
      <c r="A33" s="41" t="s">
        <v>22</v>
      </c>
      <c r="B33" s="42"/>
      <c r="C33" s="28"/>
      <c r="D33" s="28"/>
      <c r="E33" s="28"/>
      <c r="F33" s="29"/>
      <c r="G33" s="28"/>
      <c r="H33" s="28"/>
      <c r="I33" s="43"/>
      <c r="K33" s="22"/>
      <c r="L33" s="22"/>
    </row>
    <row r="34" spans="1:12" ht="47.25">
      <c r="A34" s="26" t="s">
        <v>127</v>
      </c>
      <c r="B34" s="26" t="s">
        <v>88</v>
      </c>
      <c r="C34" s="28">
        <v>1505900</v>
      </c>
      <c r="D34" s="30">
        <v>42048</v>
      </c>
      <c r="E34" s="30">
        <v>42061</v>
      </c>
      <c r="F34" s="29">
        <v>1</v>
      </c>
      <c r="G34" s="28">
        <v>1684616</v>
      </c>
      <c r="H34" s="28"/>
      <c r="I34" s="31">
        <v>42067</v>
      </c>
      <c r="J34" s="24"/>
      <c r="K34" s="17">
        <v>6911</v>
      </c>
      <c r="L34" s="18" t="s">
        <v>27</v>
      </c>
    </row>
    <row r="35" spans="1:12" ht="80.25" customHeight="1">
      <c r="A35" s="25" t="s">
        <v>129</v>
      </c>
      <c r="B35" s="26" t="s">
        <v>19</v>
      </c>
      <c r="C35" s="21">
        <v>644000</v>
      </c>
      <c r="D35" s="30">
        <v>41912</v>
      </c>
      <c r="E35" s="30">
        <v>41926</v>
      </c>
      <c r="F35" s="29">
        <v>1</v>
      </c>
      <c r="G35" s="28">
        <v>908956.24</v>
      </c>
      <c r="H35" s="28"/>
      <c r="I35" s="33">
        <v>42032</v>
      </c>
      <c r="K35" s="23" t="s">
        <v>13</v>
      </c>
      <c r="L35" s="19" t="s">
        <v>41</v>
      </c>
    </row>
    <row r="36" spans="1:12" ht="41.25" customHeight="1">
      <c r="A36" s="25" t="s">
        <v>128</v>
      </c>
      <c r="B36" s="26" t="s">
        <v>89</v>
      </c>
      <c r="C36" s="21">
        <v>158774</v>
      </c>
      <c r="D36" s="28"/>
      <c r="E36" s="28"/>
      <c r="F36" s="29"/>
      <c r="G36" s="28"/>
      <c r="H36" s="28"/>
      <c r="I36" s="33">
        <v>42046</v>
      </c>
      <c r="K36" s="23" t="s">
        <v>13</v>
      </c>
      <c r="L36" s="19" t="s">
        <v>42</v>
      </c>
    </row>
    <row r="37" spans="1:12" ht="45.75" customHeight="1">
      <c r="A37" s="25" t="s">
        <v>130</v>
      </c>
      <c r="B37" s="26" t="s">
        <v>18</v>
      </c>
      <c r="C37" s="21">
        <v>314800</v>
      </c>
      <c r="D37" s="30">
        <v>42088</v>
      </c>
      <c r="E37" s="30">
        <v>42088</v>
      </c>
      <c r="F37" s="29">
        <v>1</v>
      </c>
      <c r="G37" s="28">
        <v>347759.07</v>
      </c>
      <c r="H37" s="28"/>
      <c r="I37" s="33">
        <v>42046</v>
      </c>
      <c r="K37" s="23" t="s">
        <v>13</v>
      </c>
      <c r="L37" s="19" t="s">
        <v>43</v>
      </c>
    </row>
    <row r="38" spans="1:12" ht="56.25" customHeight="1">
      <c r="A38" s="25" t="s">
        <v>131</v>
      </c>
      <c r="B38" s="26" t="s">
        <v>14</v>
      </c>
      <c r="C38" s="57">
        <v>4058900</v>
      </c>
      <c r="D38" s="176" t="s">
        <v>149</v>
      </c>
      <c r="E38" s="177"/>
      <c r="F38" s="29"/>
      <c r="G38" s="28"/>
      <c r="H38" s="28"/>
      <c r="I38" s="37">
        <v>42067</v>
      </c>
      <c r="K38" s="23" t="s">
        <v>13</v>
      </c>
      <c r="L38" s="19" t="s">
        <v>45</v>
      </c>
    </row>
    <row r="39" spans="1:12" ht="78.75" customHeight="1">
      <c r="A39" s="25" t="s">
        <v>132</v>
      </c>
      <c r="B39" s="26" t="s">
        <v>90</v>
      </c>
      <c r="C39" s="57">
        <v>648200</v>
      </c>
      <c r="D39" s="176" t="s">
        <v>152</v>
      </c>
      <c r="E39" s="177"/>
      <c r="F39" s="29"/>
      <c r="G39" s="28"/>
      <c r="H39" s="28"/>
      <c r="I39" s="37">
        <v>42067</v>
      </c>
      <c r="K39" s="23" t="s">
        <v>13</v>
      </c>
      <c r="L39" s="19" t="s">
        <v>43</v>
      </c>
    </row>
    <row r="40" spans="1:12" ht="57">
      <c r="A40" s="25" t="s">
        <v>91</v>
      </c>
      <c r="B40" s="26" t="s">
        <v>92</v>
      </c>
      <c r="C40" s="57">
        <v>2536200</v>
      </c>
      <c r="D40" s="30">
        <v>42023</v>
      </c>
      <c r="E40" s="30">
        <v>42026</v>
      </c>
      <c r="F40" s="54">
        <v>1</v>
      </c>
      <c r="G40" s="32">
        <v>2700255.78</v>
      </c>
      <c r="H40" s="28"/>
      <c r="I40" s="37">
        <v>42067</v>
      </c>
      <c r="K40" s="23" t="s">
        <v>13</v>
      </c>
      <c r="L40" s="19" t="s">
        <v>46</v>
      </c>
    </row>
    <row r="41" spans="1:12" ht="56.25" customHeight="1">
      <c r="A41" s="25" t="s">
        <v>133</v>
      </c>
      <c r="B41" s="26" t="s">
        <v>93</v>
      </c>
      <c r="C41" s="57">
        <v>4175839</v>
      </c>
      <c r="D41" s="56" t="s">
        <v>156</v>
      </c>
      <c r="E41" s="28"/>
      <c r="F41" s="54"/>
      <c r="G41" s="32"/>
      <c r="H41" s="28"/>
      <c r="I41" s="37">
        <v>42067</v>
      </c>
      <c r="K41" s="23" t="s">
        <v>13</v>
      </c>
      <c r="L41" s="19" t="s">
        <v>47</v>
      </c>
    </row>
    <row r="42" spans="1:12" ht="61.5" customHeight="1">
      <c r="A42" s="25" t="s">
        <v>134</v>
      </c>
      <c r="B42" s="26" t="s">
        <v>94</v>
      </c>
      <c r="C42" s="57">
        <v>3652065</v>
      </c>
      <c r="D42" s="176" t="s">
        <v>152</v>
      </c>
      <c r="E42" s="177"/>
      <c r="F42" s="54"/>
      <c r="G42" s="32"/>
      <c r="H42" s="28"/>
      <c r="I42" s="37">
        <v>42067</v>
      </c>
      <c r="K42" s="23" t="s">
        <v>13</v>
      </c>
      <c r="L42" s="19" t="s">
        <v>48</v>
      </c>
    </row>
    <row r="43" spans="1:12" ht="31.5">
      <c r="A43" s="25" t="s">
        <v>135</v>
      </c>
      <c r="B43" s="26" t="s">
        <v>15</v>
      </c>
      <c r="C43" s="57">
        <v>1794383</v>
      </c>
      <c r="D43" s="56" t="s">
        <v>157</v>
      </c>
      <c r="E43" s="28"/>
      <c r="F43" s="54"/>
      <c r="G43" s="32"/>
      <c r="H43" s="28"/>
      <c r="I43" s="37">
        <v>42067</v>
      </c>
      <c r="K43" s="23" t="s">
        <v>13</v>
      </c>
      <c r="L43" s="19" t="s">
        <v>50</v>
      </c>
    </row>
    <row r="44" spans="1:12" ht="31.5">
      <c r="A44" s="25" t="s">
        <v>136</v>
      </c>
      <c r="B44" s="26" t="s">
        <v>95</v>
      </c>
      <c r="C44" s="57">
        <v>925800</v>
      </c>
      <c r="D44" s="30">
        <v>42037</v>
      </c>
      <c r="E44" s="30">
        <v>42038</v>
      </c>
      <c r="F44" s="54">
        <v>1</v>
      </c>
      <c r="G44" s="32">
        <v>970697</v>
      </c>
      <c r="H44" s="28"/>
      <c r="I44" s="37">
        <v>42067</v>
      </c>
      <c r="K44" s="23" t="s">
        <v>13</v>
      </c>
      <c r="L44" s="19" t="s">
        <v>51</v>
      </c>
    </row>
    <row r="45" spans="1:12" ht="31.5">
      <c r="A45" s="25" t="s">
        <v>137</v>
      </c>
      <c r="B45" s="26" t="s">
        <v>95</v>
      </c>
      <c r="C45" s="57">
        <v>340200</v>
      </c>
      <c r="D45" s="30">
        <v>42045</v>
      </c>
      <c r="E45" s="30">
        <v>42045</v>
      </c>
      <c r="F45" s="54">
        <v>1</v>
      </c>
      <c r="G45" s="32">
        <v>338072.55</v>
      </c>
      <c r="H45" s="28"/>
      <c r="I45" s="37">
        <v>42079</v>
      </c>
      <c r="K45" s="23" t="s">
        <v>13</v>
      </c>
      <c r="L45" s="19" t="s">
        <v>52</v>
      </c>
    </row>
    <row r="46" spans="1:12" ht="28.5">
      <c r="A46" s="25" t="s">
        <v>97</v>
      </c>
      <c r="B46" s="26" t="s">
        <v>96</v>
      </c>
      <c r="C46" s="57">
        <v>1582900</v>
      </c>
      <c r="D46" s="30">
        <v>42068</v>
      </c>
      <c r="E46" s="30">
        <v>42073</v>
      </c>
      <c r="F46" s="54">
        <v>1</v>
      </c>
      <c r="G46" s="32">
        <v>1423049.63</v>
      </c>
      <c r="H46" s="28"/>
      <c r="I46" s="37">
        <v>42079</v>
      </c>
      <c r="K46" s="23" t="s">
        <v>13</v>
      </c>
      <c r="L46" s="19" t="s">
        <v>53</v>
      </c>
    </row>
    <row r="47" spans="1:12" ht="28.5">
      <c r="A47" s="25" t="s">
        <v>138</v>
      </c>
      <c r="B47" s="26" t="s">
        <v>96</v>
      </c>
      <c r="C47" s="57">
        <v>1972600</v>
      </c>
      <c r="D47" s="30">
        <v>42045</v>
      </c>
      <c r="E47" s="30">
        <v>42053</v>
      </c>
      <c r="F47" s="54">
        <v>1</v>
      </c>
      <c r="G47" s="32">
        <v>2046210.16</v>
      </c>
      <c r="H47" s="28"/>
      <c r="I47" s="37">
        <v>42079</v>
      </c>
      <c r="K47" s="23" t="s">
        <v>13</v>
      </c>
      <c r="L47" s="19" t="s">
        <v>54</v>
      </c>
    </row>
    <row r="48" spans="1:12" ht="63">
      <c r="A48" s="25" t="s">
        <v>139</v>
      </c>
      <c r="B48" s="26" t="s">
        <v>98</v>
      </c>
      <c r="C48" s="57">
        <v>563600</v>
      </c>
      <c r="D48" s="30">
        <v>41934</v>
      </c>
      <c r="E48" s="30">
        <v>41934</v>
      </c>
      <c r="F48" s="54">
        <v>1</v>
      </c>
      <c r="G48" s="32">
        <v>580059.43999999994</v>
      </c>
      <c r="H48" s="28"/>
      <c r="I48" s="37">
        <v>42079</v>
      </c>
      <c r="K48" s="23" t="s">
        <v>13</v>
      </c>
      <c r="L48" s="19" t="s">
        <v>55</v>
      </c>
    </row>
    <row r="49" spans="1:12" ht="31.5">
      <c r="A49" s="25" t="s">
        <v>140</v>
      </c>
      <c r="B49" s="26" t="s">
        <v>99</v>
      </c>
      <c r="C49" s="57">
        <v>861900</v>
      </c>
      <c r="D49" s="30">
        <v>41977</v>
      </c>
      <c r="E49" s="30">
        <v>41978</v>
      </c>
      <c r="F49" s="54">
        <v>1</v>
      </c>
      <c r="G49" s="32">
        <v>909729.74</v>
      </c>
      <c r="H49" s="28"/>
      <c r="I49" s="37">
        <v>42086</v>
      </c>
      <c r="K49" s="19" t="s">
        <v>13</v>
      </c>
      <c r="L49" s="19" t="s">
        <v>57</v>
      </c>
    </row>
    <row r="50" spans="1:12" ht="31.5">
      <c r="A50" s="25" t="s">
        <v>141</v>
      </c>
      <c r="B50" s="26" t="s">
        <v>14</v>
      </c>
      <c r="C50" s="57">
        <v>2597500</v>
      </c>
      <c r="D50" s="30">
        <v>41251</v>
      </c>
      <c r="E50" s="30">
        <v>41278</v>
      </c>
      <c r="F50" s="54">
        <v>1</v>
      </c>
      <c r="G50" s="32">
        <v>2680239</v>
      </c>
      <c r="H50" s="28"/>
      <c r="I50" s="37">
        <v>42086</v>
      </c>
      <c r="K50" s="23" t="s">
        <v>13</v>
      </c>
      <c r="L50" s="19" t="s">
        <v>58</v>
      </c>
    </row>
    <row r="51" spans="1:12" ht="31.5">
      <c r="A51" s="25" t="s">
        <v>142</v>
      </c>
      <c r="B51" s="26" t="s">
        <v>20</v>
      </c>
      <c r="C51" s="57">
        <v>4755300</v>
      </c>
      <c r="D51" s="30">
        <v>42075</v>
      </c>
      <c r="E51" s="30">
        <v>42084</v>
      </c>
      <c r="F51" s="54">
        <v>1</v>
      </c>
      <c r="G51" s="32">
        <v>5819274.5999999996</v>
      </c>
      <c r="H51" s="28"/>
      <c r="I51" s="37">
        <v>42086</v>
      </c>
      <c r="K51" s="23" t="s">
        <v>13</v>
      </c>
      <c r="L51" s="19" t="s">
        <v>59</v>
      </c>
    </row>
    <row r="52" spans="1:12" ht="31.5">
      <c r="A52" s="25" t="s">
        <v>143</v>
      </c>
      <c r="B52" s="26" t="s">
        <v>20</v>
      </c>
      <c r="C52" s="57">
        <v>3591400</v>
      </c>
      <c r="D52" s="30">
        <v>41354</v>
      </c>
      <c r="E52" s="30">
        <v>41387</v>
      </c>
      <c r="F52" s="54">
        <v>1</v>
      </c>
      <c r="G52" s="32">
        <v>3992324.5</v>
      </c>
      <c r="H52" s="28"/>
      <c r="I52" s="37">
        <v>42086</v>
      </c>
      <c r="K52" s="23" t="s">
        <v>13</v>
      </c>
      <c r="L52" s="19" t="s">
        <v>60</v>
      </c>
    </row>
    <row r="53" spans="1:12" ht="57">
      <c r="A53" s="25" t="s">
        <v>144</v>
      </c>
      <c r="B53" s="26" t="s">
        <v>100</v>
      </c>
      <c r="C53" s="57">
        <v>4076795</v>
      </c>
      <c r="D53" s="176" t="s">
        <v>152</v>
      </c>
      <c r="E53" s="177"/>
      <c r="F53" s="54"/>
      <c r="G53" s="32"/>
      <c r="H53" s="28"/>
      <c r="I53" s="37">
        <v>42104</v>
      </c>
      <c r="K53" s="23" t="s">
        <v>13</v>
      </c>
      <c r="L53" s="19" t="s">
        <v>61</v>
      </c>
    </row>
    <row r="54" spans="1:12" ht="42.75">
      <c r="A54" s="45" t="s">
        <v>101</v>
      </c>
      <c r="B54" s="26" t="s">
        <v>102</v>
      </c>
      <c r="C54" s="57">
        <v>2692805</v>
      </c>
      <c r="D54" s="176" t="s">
        <v>152</v>
      </c>
      <c r="E54" s="177"/>
      <c r="F54" s="54"/>
      <c r="G54" s="32"/>
      <c r="H54" s="28"/>
      <c r="I54" s="37">
        <v>42104</v>
      </c>
      <c r="K54" s="23" t="s">
        <v>13</v>
      </c>
      <c r="L54" s="19" t="s">
        <v>62</v>
      </c>
    </row>
    <row r="55" spans="1:12" ht="60.75" customHeight="1">
      <c r="A55" s="25" t="s">
        <v>103</v>
      </c>
      <c r="B55" s="26" t="s">
        <v>104</v>
      </c>
      <c r="C55" s="57">
        <v>545054</v>
      </c>
      <c r="D55" s="30">
        <v>41764</v>
      </c>
      <c r="E55" s="30">
        <v>41829</v>
      </c>
      <c r="F55" s="54">
        <v>1</v>
      </c>
      <c r="G55" s="32">
        <v>3060044</v>
      </c>
      <c r="H55" s="28"/>
      <c r="I55" s="33">
        <v>42082</v>
      </c>
      <c r="K55" s="20">
        <v>3917</v>
      </c>
      <c r="L55" s="19" t="s">
        <v>66</v>
      </c>
    </row>
    <row r="56" spans="1:12" ht="42.75">
      <c r="A56" s="46" t="s">
        <v>67</v>
      </c>
      <c r="B56" s="47"/>
      <c r="C56" s="48">
        <v>2400000</v>
      </c>
      <c r="D56" s="49"/>
      <c r="E56" s="49"/>
      <c r="F56" s="50"/>
      <c r="G56" s="51"/>
      <c r="H56" s="49"/>
      <c r="I56" s="52"/>
      <c r="K56" s="23"/>
      <c r="L56" s="19"/>
    </row>
    <row r="57" spans="1:12" ht="42.75">
      <c r="A57" s="25" t="s">
        <v>68</v>
      </c>
      <c r="B57" s="26"/>
      <c r="C57" s="36">
        <v>1000000</v>
      </c>
      <c r="D57" s="28" t="s">
        <v>150</v>
      </c>
      <c r="E57" s="28" t="s">
        <v>150</v>
      </c>
      <c r="F57" s="35"/>
      <c r="G57" s="44"/>
      <c r="H57" s="28"/>
      <c r="I57" s="53"/>
      <c r="K57" s="20">
        <v>8915</v>
      </c>
      <c r="L57" s="20"/>
    </row>
    <row r="58" spans="1:12" ht="54" customHeight="1">
      <c r="A58" s="25" t="s">
        <v>106</v>
      </c>
      <c r="B58" s="26" t="s">
        <v>105</v>
      </c>
      <c r="C58" s="36">
        <v>173570.78</v>
      </c>
      <c r="D58" s="176" t="s">
        <v>149</v>
      </c>
      <c r="E58" s="177"/>
      <c r="F58" s="35"/>
      <c r="G58" s="44"/>
      <c r="H58" s="28"/>
      <c r="I58" s="38">
        <v>42060</v>
      </c>
      <c r="K58" s="20" t="s">
        <v>70</v>
      </c>
      <c r="L58" s="19" t="s">
        <v>69</v>
      </c>
    </row>
    <row r="59" spans="1:12" ht="64.5" customHeight="1">
      <c r="A59" s="25" t="s">
        <v>107</v>
      </c>
      <c r="B59" s="26" t="s">
        <v>108</v>
      </c>
      <c r="C59" s="36">
        <v>113118</v>
      </c>
      <c r="D59" s="30">
        <v>41927</v>
      </c>
      <c r="E59" s="30">
        <v>41941</v>
      </c>
      <c r="F59" s="35">
        <v>1</v>
      </c>
      <c r="G59" s="44"/>
      <c r="H59" s="28"/>
      <c r="I59" s="38">
        <v>42072</v>
      </c>
      <c r="K59" s="20" t="s">
        <v>70</v>
      </c>
      <c r="L59" s="19" t="s">
        <v>71</v>
      </c>
    </row>
    <row r="60" spans="1:12" ht="47.25">
      <c r="A60" s="25" t="s">
        <v>109</v>
      </c>
      <c r="B60" s="26" t="s">
        <v>110</v>
      </c>
      <c r="C60" s="36">
        <v>139921</v>
      </c>
      <c r="D60" s="176" t="s">
        <v>152</v>
      </c>
      <c r="E60" s="177"/>
      <c r="F60" s="29"/>
      <c r="G60" s="28"/>
      <c r="H60" s="28"/>
      <c r="I60" s="38">
        <v>42072</v>
      </c>
      <c r="K60" s="22"/>
      <c r="L60" s="19" t="s">
        <v>72</v>
      </c>
    </row>
    <row r="61" spans="1:12">
      <c r="A61" s="14" t="s">
        <v>23</v>
      </c>
      <c r="B61" s="5"/>
      <c r="C61" s="6"/>
      <c r="D61" s="6"/>
      <c r="E61" s="6"/>
      <c r="F61" s="7"/>
      <c r="G61" s="6"/>
      <c r="H61" s="6"/>
      <c r="I61" s="8"/>
      <c r="K61" s="22"/>
      <c r="L61" s="22"/>
    </row>
    <row r="62" spans="1:12">
      <c r="A62" s="15"/>
      <c r="B62" s="10"/>
      <c r="C62" s="11"/>
      <c r="D62" s="11"/>
      <c r="E62" s="11"/>
      <c r="F62" s="12"/>
      <c r="G62" s="11"/>
      <c r="H62" s="11"/>
      <c r="I62" s="13"/>
      <c r="K62" s="16"/>
      <c r="L62" s="22"/>
    </row>
    <row r="63" spans="1:12">
      <c r="A63" s="5"/>
      <c r="B63" s="9"/>
      <c r="C63" s="6"/>
      <c r="D63" s="6"/>
      <c r="E63" s="6"/>
      <c r="F63" s="7"/>
      <c r="G63" s="6"/>
      <c r="H63" s="6"/>
      <c r="I63" s="8"/>
      <c r="K63" s="22"/>
      <c r="L63" s="22"/>
    </row>
    <row r="64" spans="1:12">
      <c r="A64" s="58"/>
      <c r="B64" s="59"/>
      <c r="C64" s="60"/>
      <c r="D64" s="60"/>
      <c r="E64" s="60"/>
      <c r="F64" s="61"/>
      <c r="G64" s="60"/>
      <c r="H64" s="60"/>
      <c r="I64" s="62"/>
      <c r="K64" s="63"/>
      <c r="L64" s="63"/>
    </row>
    <row r="65" spans="1:12">
      <c r="A65" s="178" t="s">
        <v>162</v>
      </c>
      <c r="B65" s="178"/>
      <c r="C65" s="178"/>
      <c r="D65" s="178"/>
      <c r="E65" s="178"/>
      <c r="F65" s="61"/>
      <c r="G65" s="60"/>
      <c r="H65" s="60"/>
      <c r="I65" s="62"/>
      <c r="K65" s="63"/>
      <c r="L65" s="63"/>
    </row>
    <row r="66" spans="1:12">
      <c r="A66" s="178"/>
      <c r="B66" s="178"/>
      <c r="C66" s="178"/>
      <c r="D66" s="178"/>
      <c r="E66" s="178"/>
      <c r="F66" s="61"/>
      <c r="G66" s="60"/>
      <c r="H66" s="60"/>
      <c r="I66" s="62"/>
      <c r="K66" s="63"/>
      <c r="L66" s="63"/>
    </row>
    <row r="67" spans="1:12">
      <c r="A67" s="64"/>
      <c r="B67" s="64"/>
      <c r="C67" s="64"/>
      <c r="D67" s="64"/>
      <c r="E67" s="64"/>
      <c r="F67" s="61"/>
      <c r="G67" s="60"/>
      <c r="H67" s="60"/>
      <c r="I67" s="62"/>
      <c r="K67" s="63"/>
      <c r="L67" s="63"/>
    </row>
    <row r="68" spans="1:12">
      <c r="A68" s="64"/>
      <c r="B68" s="64"/>
      <c r="C68" s="64"/>
      <c r="D68" s="64"/>
      <c r="E68" s="64"/>
      <c r="F68" s="61"/>
      <c r="G68" s="60"/>
      <c r="H68" s="60"/>
      <c r="I68" s="62"/>
      <c r="K68" s="63"/>
      <c r="L68" s="63"/>
    </row>
    <row r="72" spans="1:12" ht="18.75">
      <c r="A72" s="65" t="s">
        <v>158</v>
      </c>
      <c r="B72" s="66"/>
      <c r="C72" s="66"/>
      <c r="D72" s="66"/>
      <c r="E72" s="66"/>
      <c r="F72" s="66"/>
      <c r="G72" s="65" t="s">
        <v>160</v>
      </c>
      <c r="H72" s="66"/>
    </row>
    <row r="73" spans="1:12" ht="18.75">
      <c r="A73" s="67" t="s">
        <v>159</v>
      </c>
      <c r="B73" s="66"/>
      <c r="C73" s="66"/>
      <c r="D73" s="66"/>
      <c r="E73" s="66"/>
      <c r="F73" s="66"/>
      <c r="G73" s="67" t="s">
        <v>161</v>
      </c>
      <c r="H73" s="66"/>
    </row>
  </sheetData>
  <sheetProtection password="CCC5" sheet="1" objects="1" scenarios="1"/>
  <mergeCells count="21">
    <mergeCell ref="D38:E38"/>
    <mergeCell ref="D58:E58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  <mergeCell ref="D12:E12"/>
    <mergeCell ref="D18:E18"/>
    <mergeCell ref="D20:E20"/>
    <mergeCell ref="D39:E39"/>
    <mergeCell ref="D42:E42"/>
    <mergeCell ref="D53:E53"/>
    <mergeCell ref="D54:E54"/>
    <mergeCell ref="D60:E60"/>
    <mergeCell ref="A65:E66"/>
  </mergeCells>
  <pageMargins left="0.7" right="0.7" top="0.25" bottom="0.47" header="0.2" footer="0.26"/>
  <pageSetup paperSize="119" scale="86" orientation="landscape" horizontalDpi="300" verticalDpi="300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opLeftCell="A40" workbookViewId="0">
      <selection activeCell="G52" sqref="G52:I52"/>
    </sheetView>
  </sheetViews>
  <sheetFormatPr defaultRowHeight="15.75"/>
  <cols>
    <col min="1" max="1" width="42.85546875" style="69" customWidth="1"/>
    <col min="2" max="2" width="16.28515625" style="68" customWidth="1"/>
    <col min="3" max="3" width="20" style="68" customWidth="1"/>
    <col min="4" max="4" width="9.85546875" style="68" customWidth="1"/>
    <col min="5" max="5" width="12.85546875" style="68" customWidth="1"/>
    <col min="6" max="6" width="12.7109375" style="68" customWidth="1"/>
    <col min="7" max="7" width="19.140625" style="68" customWidth="1"/>
    <col min="8" max="16384" width="9.140625" style="1"/>
  </cols>
  <sheetData>
    <row r="1" spans="1:7">
      <c r="A1" s="68" t="s">
        <v>163</v>
      </c>
    </row>
    <row r="2" spans="1:7">
      <c r="A2" s="69" t="s">
        <v>164</v>
      </c>
    </row>
    <row r="5" spans="1:7" ht="18.75">
      <c r="A5" s="187" t="s">
        <v>165</v>
      </c>
      <c r="B5" s="187"/>
      <c r="C5" s="187"/>
      <c r="D5" s="187"/>
      <c r="E5" s="187"/>
      <c r="F5" s="187"/>
      <c r="G5" s="187"/>
    </row>
    <row r="6" spans="1:7" ht="18.75">
      <c r="A6" s="188" t="s">
        <v>166</v>
      </c>
      <c r="B6" s="188"/>
      <c r="C6" s="188"/>
      <c r="D6" s="188"/>
      <c r="E6" s="188"/>
      <c r="F6" s="188"/>
      <c r="G6" s="188"/>
    </row>
    <row r="7" spans="1:7" ht="18.75">
      <c r="A7" s="188" t="s">
        <v>167</v>
      </c>
      <c r="B7" s="188"/>
      <c r="C7" s="188"/>
      <c r="D7" s="188"/>
      <c r="E7" s="188"/>
      <c r="F7" s="188"/>
      <c r="G7" s="188"/>
    </row>
    <row r="8" spans="1:7" ht="18.75">
      <c r="A8" s="188"/>
      <c r="B8" s="188"/>
      <c r="C8" s="188"/>
      <c r="D8" s="188"/>
      <c r="E8" s="188"/>
      <c r="F8" s="188"/>
      <c r="G8" s="188"/>
    </row>
    <row r="9" spans="1:7" s="72" customFormat="1">
      <c r="A9" s="70"/>
      <c r="B9" s="189" t="s">
        <v>168</v>
      </c>
      <c r="C9" s="190"/>
      <c r="D9" s="71"/>
      <c r="E9" s="70"/>
      <c r="F9" s="70"/>
      <c r="G9" s="70"/>
    </row>
    <row r="10" spans="1:7" s="72" customFormat="1" ht="47.25" customHeight="1">
      <c r="A10" s="191" t="s">
        <v>169</v>
      </c>
      <c r="B10" s="73" t="s">
        <v>170</v>
      </c>
      <c r="C10" s="73" t="s">
        <v>171</v>
      </c>
      <c r="D10" s="74" t="s">
        <v>172</v>
      </c>
      <c r="E10" s="75" t="s">
        <v>173</v>
      </c>
      <c r="F10" s="75" t="s">
        <v>174</v>
      </c>
      <c r="G10" s="75" t="s">
        <v>175</v>
      </c>
    </row>
    <row r="11" spans="1:7" s="72" customFormat="1">
      <c r="A11" s="191"/>
      <c r="B11" s="75" t="s">
        <v>176</v>
      </c>
      <c r="C11" s="76">
        <v>0.7</v>
      </c>
      <c r="D11" s="75"/>
      <c r="E11" s="75"/>
      <c r="F11" s="75"/>
      <c r="G11" s="75"/>
    </row>
    <row r="12" spans="1:7" s="72" customFormat="1">
      <c r="A12" s="77"/>
      <c r="B12" s="78">
        <v>0.3</v>
      </c>
      <c r="C12" s="77"/>
      <c r="D12" s="77"/>
      <c r="E12" s="77"/>
      <c r="F12" s="77"/>
      <c r="G12" s="77"/>
    </row>
    <row r="13" spans="1:7" ht="18.75">
      <c r="A13" s="79" t="s">
        <v>177</v>
      </c>
      <c r="B13" s="80"/>
      <c r="C13" s="80"/>
      <c r="D13" s="80"/>
      <c r="E13" s="80"/>
      <c r="F13" s="80"/>
      <c r="G13" s="80"/>
    </row>
    <row r="14" spans="1:7" ht="35.25" customHeight="1">
      <c r="A14" s="81" t="s">
        <v>178</v>
      </c>
      <c r="B14" s="82">
        <v>0</v>
      </c>
      <c r="C14" s="82">
        <v>34238473.5</v>
      </c>
      <c r="D14" s="82"/>
      <c r="E14" s="82"/>
      <c r="F14" s="82"/>
      <c r="G14" s="82">
        <f t="shared" ref="G14:G19" si="0">SUM(B14:F14)</f>
        <v>34238473.5</v>
      </c>
    </row>
    <row r="15" spans="1:7" ht="37.5" customHeight="1">
      <c r="A15" s="79" t="s">
        <v>179</v>
      </c>
      <c r="B15" s="80"/>
      <c r="C15" s="80"/>
      <c r="D15" s="80"/>
      <c r="E15" s="80"/>
      <c r="F15" s="80"/>
      <c r="G15" s="82">
        <f t="shared" si="0"/>
        <v>0</v>
      </c>
    </row>
    <row r="16" spans="1:7" ht="37.5">
      <c r="A16" s="79" t="s">
        <v>180</v>
      </c>
      <c r="B16" s="80"/>
      <c r="C16" s="83">
        <v>45024785.739999995</v>
      </c>
      <c r="D16" s="80"/>
      <c r="E16" s="80"/>
      <c r="F16" s="80"/>
      <c r="G16" s="82">
        <f t="shared" si="0"/>
        <v>45024785.739999995</v>
      </c>
    </row>
    <row r="17" spans="1:7" ht="18.75">
      <c r="A17" s="79" t="s">
        <v>181</v>
      </c>
      <c r="B17" s="80"/>
      <c r="C17" s="80"/>
      <c r="D17" s="80"/>
      <c r="E17" s="80"/>
      <c r="F17" s="80"/>
      <c r="G17" s="82">
        <f t="shared" si="0"/>
        <v>0</v>
      </c>
    </row>
    <row r="18" spans="1:7" ht="17.25" customHeight="1">
      <c r="A18" s="84" t="s">
        <v>182</v>
      </c>
      <c r="B18" s="80"/>
      <c r="C18" s="80"/>
      <c r="D18" s="80"/>
      <c r="E18" s="80"/>
      <c r="F18" s="80"/>
      <c r="G18" s="82">
        <f t="shared" si="0"/>
        <v>0</v>
      </c>
    </row>
    <row r="19" spans="1:7" ht="24.75" customHeight="1">
      <c r="A19" s="85" t="s">
        <v>183</v>
      </c>
      <c r="B19" s="86">
        <f>SUM(B14:B18)</f>
        <v>0</v>
      </c>
      <c r="C19" s="86">
        <f>SUM(C14:C18)</f>
        <v>79263259.239999995</v>
      </c>
      <c r="D19" s="86">
        <f>SUM(D14:D18)</f>
        <v>0</v>
      </c>
      <c r="E19" s="86">
        <f>SUM(E14:E18)</f>
        <v>0</v>
      </c>
      <c r="F19" s="86">
        <f>SUM(F14:F18)</f>
        <v>0</v>
      </c>
      <c r="G19" s="87">
        <f t="shared" si="0"/>
        <v>79263259.239999995</v>
      </c>
    </row>
    <row r="20" spans="1:7" ht="12" customHeight="1">
      <c r="A20" s="88"/>
      <c r="B20" s="89"/>
      <c r="C20" s="89"/>
      <c r="D20" s="89"/>
      <c r="E20" s="89"/>
      <c r="F20" s="89"/>
      <c r="G20" s="90"/>
    </row>
    <row r="21" spans="1:7" ht="18.75">
      <c r="A21" s="91" t="s">
        <v>184</v>
      </c>
      <c r="B21" s="92"/>
      <c r="C21" s="92"/>
      <c r="D21" s="92"/>
      <c r="E21" s="92"/>
      <c r="F21" s="92"/>
      <c r="G21" s="93"/>
    </row>
    <row r="22" spans="1:7" s="68" customFormat="1" ht="18.75">
      <c r="A22" s="79" t="s">
        <v>185</v>
      </c>
      <c r="B22" s="94"/>
      <c r="C22" s="94"/>
      <c r="D22" s="80"/>
      <c r="E22" s="80"/>
      <c r="F22" s="80"/>
      <c r="G22" s="82">
        <f t="shared" ref="G22:G45" si="1">SUM(B22:F22)</f>
        <v>0</v>
      </c>
    </row>
    <row r="23" spans="1:7" s="68" customFormat="1" ht="18.75">
      <c r="A23" s="79" t="s">
        <v>186</v>
      </c>
      <c r="B23" s="94"/>
      <c r="C23" s="94"/>
      <c r="D23" s="80"/>
      <c r="E23" s="80"/>
      <c r="F23" s="80"/>
      <c r="G23" s="82">
        <f t="shared" si="1"/>
        <v>0</v>
      </c>
    </row>
    <row r="24" spans="1:7" s="68" customFormat="1" ht="24.75" customHeight="1">
      <c r="A24" s="79" t="s">
        <v>187</v>
      </c>
      <c r="B24" s="80"/>
      <c r="C24" s="80"/>
      <c r="D24" s="80"/>
      <c r="E24" s="80"/>
      <c r="F24" s="80"/>
      <c r="G24" s="82">
        <f t="shared" si="1"/>
        <v>0</v>
      </c>
    </row>
    <row r="25" spans="1:7" s="68" customFormat="1" ht="24.75" customHeight="1">
      <c r="A25" s="79" t="s">
        <v>188</v>
      </c>
      <c r="B25" s="80"/>
      <c r="C25" s="80">
        <v>60550</v>
      </c>
      <c r="D25" s="80"/>
      <c r="E25" s="80"/>
      <c r="F25" s="80"/>
      <c r="G25" s="82">
        <f t="shared" si="1"/>
        <v>60550</v>
      </c>
    </row>
    <row r="26" spans="1:7" s="68" customFormat="1" ht="18.75">
      <c r="A26" s="79" t="s">
        <v>189</v>
      </c>
      <c r="B26" s="94"/>
      <c r="C26" s="94"/>
      <c r="D26" s="80"/>
      <c r="E26" s="80"/>
      <c r="F26" s="80"/>
      <c r="G26" s="82">
        <f t="shared" si="1"/>
        <v>0</v>
      </c>
    </row>
    <row r="27" spans="1:7" s="68" customFormat="1" ht="75">
      <c r="A27" s="79" t="s">
        <v>190</v>
      </c>
      <c r="B27" s="80"/>
      <c r="C27" s="80"/>
      <c r="D27" s="80"/>
      <c r="E27" s="80"/>
      <c r="F27" s="80"/>
      <c r="G27" s="82">
        <f t="shared" si="1"/>
        <v>0</v>
      </c>
    </row>
    <row r="28" spans="1:7" s="68" customFormat="1" ht="18.75">
      <c r="A28" s="79" t="s">
        <v>191</v>
      </c>
      <c r="B28" s="94"/>
      <c r="C28" s="94"/>
      <c r="D28" s="80"/>
      <c r="E28" s="80"/>
      <c r="F28" s="80"/>
      <c r="G28" s="82">
        <f t="shared" si="1"/>
        <v>0</v>
      </c>
    </row>
    <row r="29" spans="1:7" s="68" customFormat="1" ht="26.25" customHeight="1">
      <c r="A29" s="79" t="s">
        <v>192</v>
      </c>
      <c r="B29" s="80"/>
      <c r="C29" s="80"/>
      <c r="D29" s="80"/>
      <c r="E29" s="80"/>
      <c r="F29" s="80"/>
      <c r="G29" s="82">
        <f t="shared" si="1"/>
        <v>0</v>
      </c>
    </row>
    <row r="30" spans="1:7" s="68" customFormat="1" ht="18.75">
      <c r="A30" s="79" t="s">
        <v>193</v>
      </c>
      <c r="B30" s="94"/>
      <c r="C30" s="94"/>
      <c r="D30" s="80"/>
      <c r="E30" s="80"/>
      <c r="F30" s="80"/>
      <c r="G30" s="82">
        <f t="shared" si="1"/>
        <v>0</v>
      </c>
    </row>
    <row r="31" spans="1:7" s="68" customFormat="1" ht="37.5">
      <c r="A31" s="79" t="s">
        <v>194</v>
      </c>
      <c r="B31" s="80"/>
      <c r="C31" s="80">
        <v>5602270</v>
      </c>
      <c r="D31" s="80"/>
      <c r="E31" s="80"/>
      <c r="F31" s="80"/>
      <c r="G31" s="82">
        <f t="shared" si="1"/>
        <v>5602270</v>
      </c>
    </row>
    <row r="32" spans="1:7" s="68" customFormat="1" ht="18.75">
      <c r="A32" s="79" t="s">
        <v>195</v>
      </c>
      <c r="B32" s="80"/>
      <c r="C32" s="80">
        <v>64010.28</v>
      </c>
      <c r="D32" s="80"/>
      <c r="E32" s="80"/>
      <c r="F32" s="80"/>
      <c r="G32" s="82">
        <f t="shared" si="1"/>
        <v>64010.28</v>
      </c>
    </row>
    <row r="33" spans="1:7" s="68" customFormat="1" ht="18.75">
      <c r="A33" s="79" t="s">
        <v>196</v>
      </c>
      <c r="B33" s="80"/>
      <c r="C33" s="80"/>
      <c r="D33" s="80"/>
      <c r="E33" s="80"/>
      <c r="F33" s="80"/>
      <c r="G33" s="82">
        <f t="shared" si="1"/>
        <v>0</v>
      </c>
    </row>
    <row r="34" spans="1:7" s="68" customFormat="1" ht="18.75">
      <c r="A34" s="79" t="s">
        <v>197</v>
      </c>
      <c r="B34" s="80"/>
      <c r="C34" s="80"/>
      <c r="D34" s="80"/>
      <c r="E34" s="80"/>
      <c r="F34" s="80"/>
      <c r="G34" s="82">
        <f t="shared" si="1"/>
        <v>0</v>
      </c>
    </row>
    <row r="35" spans="1:7" s="68" customFormat="1" ht="18.75">
      <c r="A35" s="79" t="s">
        <v>198</v>
      </c>
      <c r="B35" s="80"/>
      <c r="C35" s="80"/>
      <c r="D35" s="80"/>
      <c r="E35" s="80"/>
      <c r="F35" s="80"/>
      <c r="G35" s="82">
        <f t="shared" si="1"/>
        <v>0</v>
      </c>
    </row>
    <row r="36" spans="1:7" s="68" customFormat="1" ht="18.75">
      <c r="A36" s="79" t="s">
        <v>199</v>
      </c>
      <c r="B36" s="80"/>
      <c r="C36" s="80">
        <v>1741000</v>
      </c>
      <c r="D36" s="80"/>
      <c r="E36" s="80"/>
      <c r="F36" s="80"/>
      <c r="G36" s="82">
        <f t="shared" si="1"/>
        <v>1741000</v>
      </c>
    </row>
    <row r="37" spans="1:7" s="68" customFormat="1" ht="18.75">
      <c r="A37" s="79" t="s">
        <v>200</v>
      </c>
      <c r="B37" s="80"/>
      <c r="C37" s="80">
        <v>4663000</v>
      </c>
      <c r="D37" s="80"/>
      <c r="E37" s="80"/>
      <c r="F37" s="80"/>
      <c r="G37" s="82"/>
    </row>
    <row r="38" spans="1:7" s="68" customFormat="1" ht="37.5">
      <c r="A38" s="79" t="s">
        <v>201</v>
      </c>
      <c r="B38" s="80"/>
      <c r="C38" s="80"/>
      <c r="D38" s="80"/>
      <c r="E38" s="80"/>
      <c r="F38" s="80"/>
      <c r="G38" s="82">
        <f t="shared" si="1"/>
        <v>0</v>
      </c>
    </row>
    <row r="39" spans="1:7" s="68" customFormat="1" ht="18.75">
      <c r="A39" s="79" t="s">
        <v>202</v>
      </c>
      <c r="B39" s="80"/>
      <c r="C39" s="80"/>
      <c r="D39" s="80"/>
      <c r="E39" s="80"/>
      <c r="F39" s="80"/>
      <c r="G39" s="82">
        <f t="shared" si="1"/>
        <v>0</v>
      </c>
    </row>
    <row r="40" spans="1:7" s="68" customFormat="1" ht="18.75">
      <c r="A40" s="79" t="s">
        <v>203</v>
      </c>
      <c r="B40" s="80"/>
      <c r="C40" s="80"/>
      <c r="D40" s="80"/>
      <c r="E40" s="80"/>
      <c r="F40" s="80"/>
      <c r="G40" s="82">
        <f t="shared" si="1"/>
        <v>0</v>
      </c>
    </row>
    <row r="41" spans="1:7" s="68" customFormat="1" ht="18.75">
      <c r="A41" s="79" t="s">
        <v>204</v>
      </c>
      <c r="B41" s="80"/>
      <c r="C41" s="80"/>
      <c r="D41" s="80"/>
      <c r="E41" s="80"/>
      <c r="F41" s="80"/>
      <c r="G41" s="82">
        <f t="shared" si="1"/>
        <v>0</v>
      </c>
    </row>
    <row r="42" spans="1:7" s="68" customFormat="1" ht="18.75">
      <c r="A42" s="79" t="s">
        <v>205</v>
      </c>
      <c r="B42" s="80"/>
      <c r="C42" s="80"/>
      <c r="D42" s="80"/>
      <c r="E42" s="80"/>
      <c r="F42" s="80"/>
      <c r="G42" s="82">
        <f t="shared" si="1"/>
        <v>0</v>
      </c>
    </row>
    <row r="43" spans="1:7" s="68" customFormat="1" ht="56.25">
      <c r="A43" s="79" t="s">
        <v>206</v>
      </c>
      <c r="B43" s="80"/>
      <c r="C43" s="80"/>
      <c r="D43" s="80"/>
      <c r="E43" s="80"/>
      <c r="F43" s="80"/>
      <c r="G43" s="82">
        <f t="shared" si="1"/>
        <v>0</v>
      </c>
    </row>
    <row r="44" spans="1:7" s="68" customFormat="1" ht="37.5">
      <c r="A44" s="79" t="s">
        <v>207</v>
      </c>
      <c r="B44" s="80"/>
      <c r="C44" s="80">
        <v>17400</v>
      </c>
      <c r="D44" s="80"/>
      <c r="E44" s="80"/>
      <c r="F44" s="80"/>
      <c r="G44" s="82">
        <f t="shared" si="1"/>
        <v>17400</v>
      </c>
    </row>
    <row r="45" spans="1:7" s="68" customFormat="1" ht="18.75">
      <c r="A45" s="85" t="s">
        <v>208</v>
      </c>
      <c r="B45" s="95">
        <f>SUM(B22:B44)</f>
        <v>0</v>
      </c>
      <c r="C45" s="95">
        <f>SUM(C22:C44)</f>
        <v>12148230.280000001</v>
      </c>
      <c r="D45" s="95">
        <f>SUM(D22:D31)</f>
        <v>0</v>
      </c>
      <c r="E45" s="95">
        <f>SUM(E22:E31)</f>
        <v>0</v>
      </c>
      <c r="F45" s="95">
        <f>SUM(F22:F31)</f>
        <v>0</v>
      </c>
      <c r="G45" s="87">
        <f t="shared" si="1"/>
        <v>12148230.280000001</v>
      </c>
    </row>
    <row r="46" spans="1:7" s="68" customFormat="1" ht="19.5" thickBot="1">
      <c r="A46" s="96" t="s">
        <v>209</v>
      </c>
      <c r="B46" s="97">
        <f>B19-B45</f>
        <v>0</v>
      </c>
      <c r="C46" s="97">
        <f>C19-C45</f>
        <v>67115028.959999993</v>
      </c>
      <c r="D46" s="97">
        <f>D19-D45</f>
        <v>0</v>
      </c>
      <c r="E46" s="97">
        <f>E19-E45</f>
        <v>0</v>
      </c>
      <c r="F46" s="97">
        <f>F19-F45</f>
        <v>0</v>
      </c>
      <c r="G46" s="98">
        <f>SUM(B46:F46)</f>
        <v>67115028.959999993</v>
      </c>
    </row>
    <row r="47" spans="1:7" ht="16.5" thickTop="1"/>
    <row r="48" spans="1:7" ht="18.75">
      <c r="A48" s="99" t="s">
        <v>210</v>
      </c>
      <c r="B48" s="99"/>
      <c r="C48" s="99"/>
      <c r="D48" s="99"/>
    </row>
    <row r="49" spans="1:5" ht="18.75">
      <c r="A49" s="99" t="s">
        <v>211</v>
      </c>
      <c r="B49" s="99"/>
      <c r="C49" s="99"/>
      <c r="D49" s="99"/>
    </row>
    <row r="50" spans="1:5" ht="18.75">
      <c r="A50" s="99"/>
      <c r="B50" s="99"/>
      <c r="C50" s="99"/>
      <c r="D50" s="99"/>
    </row>
    <row r="51" spans="1:5" ht="18.75">
      <c r="A51" s="99"/>
      <c r="B51" s="99"/>
      <c r="C51" s="99"/>
      <c r="D51" s="99"/>
    </row>
    <row r="52" spans="1:5" ht="15.75" customHeight="1">
      <c r="A52" s="100"/>
      <c r="B52" s="99"/>
      <c r="C52" s="99"/>
      <c r="D52" s="99"/>
    </row>
    <row r="53" spans="1:5" ht="18.75">
      <c r="A53" s="101"/>
      <c r="B53" s="99"/>
      <c r="C53" s="99"/>
      <c r="D53" s="1"/>
      <c r="E53" s="102" t="s">
        <v>158</v>
      </c>
    </row>
    <row r="54" spans="1:5" ht="18.75">
      <c r="A54" s="101"/>
      <c r="B54" s="99"/>
      <c r="C54" s="99"/>
      <c r="D54" s="1"/>
      <c r="E54" s="103" t="s">
        <v>159</v>
      </c>
    </row>
  </sheetData>
  <sheetProtection password="B304" sheet="1" objects="1" scenarios="1"/>
  <mergeCells count="6">
    <mergeCell ref="A10:A11"/>
    <mergeCell ref="A5:G5"/>
    <mergeCell ref="A6:G6"/>
    <mergeCell ref="A7:G7"/>
    <mergeCell ref="A8:G8"/>
    <mergeCell ref="B9:C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opLeftCell="A31" workbookViewId="0">
      <selection activeCell="M53" sqref="M53"/>
    </sheetView>
  </sheetViews>
  <sheetFormatPr defaultRowHeight="15.75"/>
  <cols>
    <col min="1" max="8" width="9.140625" style="1"/>
    <col min="9" max="9" width="20.5703125" style="1" customWidth="1"/>
    <col min="10" max="16384" width="9.140625" style="1"/>
  </cols>
  <sheetData>
    <row r="1" spans="1:11">
      <c r="A1" s="1" t="s">
        <v>212</v>
      </c>
    </row>
    <row r="2" spans="1:11">
      <c r="A2" s="1" t="s">
        <v>213</v>
      </c>
    </row>
    <row r="5" spans="1:11">
      <c r="A5" s="180" t="s">
        <v>214</v>
      </c>
      <c r="B5" s="180"/>
      <c r="C5" s="180"/>
      <c r="D5" s="180"/>
      <c r="E5" s="180"/>
      <c r="F5" s="180"/>
      <c r="G5" s="180"/>
      <c r="H5" s="180"/>
      <c r="I5" s="180"/>
      <c r="J5" s="104"/>
      <c r="K5" s="104"/>
    </row>
    <row r="6" spans="1:11">
      <c r="A6" s="180" t="s">
        <v>215</v>
      </c>
      <c r="B6" s="180"/>
      <c r="C6" s="180"/>
      <c r="D6" s="180"/>
      <c r="E6" s="180"/>
      <c r="F6" s="180"/>
      <c r="G6" s="180"/>
      <c r="H6" s="180"/>
      <c r="I6" s="180"/>
      <c r="J6" s="104"/>
      <c r="K6" s="104"/>
    </row>
    <row r="9" spans="1:11">
      <c r="A9" s="1" t="s">
        <v>216</v>
      </c>
      <c r="D9" s="105" t="s">
        <v>217</v>
      </c>
    </row>
    <row r="11" spans="1:11">
      <c r="A11" s="1" t="s">
        <v>218</v>
      </c>
      <c r="I11" s="106">
        <v>76430522.260000005</v>
      </c>
    </row>
    <row r="13" spans="1:11">
      <c r="A13" s="1" t="s">
        <v>219</v>
      </c>
      <c r="B13" s="1" t="s">
        <v>220</v>
      </c>
    </row>
    <row r="16" spans="1:11">
      <c r="B16" s="1" t="s">
        <v>221</v>
      </c>
      <c r="I16" s="72"/>
    </row>
    <row r="17" spans="2:9">
      <c r="B17" s="107"/>
      <c r="C17" s="107"/>
      <c r="D17" s="107"/>
      <c r="E17" s="107"/>
      <c r="F17" s="107"/>
      <c r="I17" s="108" t="s">
        <v>222</v>
      </c>
    </row>
    <row r="18" spans="2:9">
      <c r="B18" s="3"/>
      <c r="C18" s="3"/>
      <c r="D18" s="3"/>
      <c r="E18" s="3"/>
      <c r="F18" s="3"/>
      <c r="I18" s="3"/>
    </row>
    <row r="19" spans="2:9">
      <c r="B19" s="3"/>
      <c r="C19" s="3"/>
      <c r="D19" s="3"/>
      <c r="E19" s="3"/>
      <c r="F19" s="3"/>
      <c r="I19" s="3"/>
    </row>
    <row r="21" spans="2:9">
      <c r="B21" s="1" t="s">
        <v>223</v>
      </c>
    </row>
    <row r="22" spans="2:9">
      <c r="B22" s="107"/>
      <c r="C22" s="107"/>
      <c r="D22" s="107"/>
      <c r="E22" s="107"/>
      <c r="F22" s="107"/>
      <c r="I22" s="109">
        <v>24206169</v>
      </c>
    </row>
    <row r="23" spans="2:9">
      <c r="B23" s="3"/>
      <c r="C23" s="3"/>
      <c r="D23" s="3"/>
      <c r="E23" s="3"/>
      <c r="F23" s="3"/>
      <c r="I23" s="3"/>
    </row>
    <row r="24" spans="2:9">
      <c r="B24" s="3"/>
      <c r="C24" s="3"/>
      <c r="D24" s="3"/>
      <c r="E24" s="3"/>
      <c r="F24" s="3"/>
      <c r="I24" s="3"/>
    </row>
    <row r="26" spans="2:9">
      <c r="B26" s="1" t="s">
        <v>224</v>
      </c>
    </row>
    <row r="27" spans="2:9">
      <c r="B27" s="107"/>
      <c r="C27" s="107"/>
      <c r="D27" s="107"/>
      <c r="E27" s="107"/>
      <c r="F27" s="107"/>
      <c r="I27" s="108" t="s">
        <v>222</v>
      </c>
    </row>
    <row r="28" spans="2:9">
      <c r="B28" s="3"/>
      <c r="C28" s="3"/>
      <c r="D28" s="3"/>
      <c r="E28" s="3"/>
      <c r="F28" s="3"/>
      <c r="I28" s="3"/>
    </row>
    <row r="29" spans="2:9">
      <c r="B29" s="3"/>
      <c r="C29" s="3"/>
      <c r="D29" s="3"/>
      <c r="E29" s="3"/>
      <c r="F29" s="3"/>
      <c r="I29" s="3"/>
    </row>
    <row r="30" spans="2:9">
      <c r="B30" s="63"/>
      <c r="C30" s="63"/>
      <c r="D30" s="63"/>
      <c r="E30" s="63"/>
      <c r="F30" s="63"/>
      <c r="G30" s="63"/>
      <c r="H30" s="63"/>
      <c r="I30" s="63"/>
    </row>
    <row r="31" spans="2:9">
      <c r="B31" s="1" t="s">
        <v>225</v>
      </c>
    </row>
    <row r="32" spans="2:9">
      <c r="B32" s="107"/>
      <c r="C32" s="107"/>
      <c r="D32" s="107"/>
      <c r="E32" s="107"/>
      <c r="F32" s="107"/>
      <c r="I32" s="108" t="s">
        <v>222</v>
      </c>
    </row>
    <row r="33" spans="1:9">
      <c r="B33" s="3"/>
      <c r="C33" s="3"/>
      <c r="D33" s="3"/>
      <c r="E33" s="3"/>
      <c r="F33" s="3"/>
      <c r="I33" s="3"/>
    </row>
    <row r="34" spans="1:9">
      <c r="B34" s="3"/>
      <c r="C34" s="3"/>
      <c r="D34" s="3"/>
      <c r="E34" s="3"/>
      <c r="F34" s="3"/>
      <c r="I34" s="3"/>
    </row>
    <row r="36" spans="1:9">
      <c r="A36" s="1" t="s">
        <v>226</v>
      </c>
      <c r="I36" s="110">
        <f>SUM(I22,I17,I27,I32)</f>
        <v>24206169</v>
      </c>
    </row>
    <row r="37" spans="1:9" ht="16.5" thickBot="1">
      <c r="A37" s="1" t="s">
        <v>227</v>
      </c>
      <c r="I37" s="111">
        <f>I11-I22</f>
        <v>52224353.260000005</v>
      </c>
    </row>
    <row r="38" spans="1:9" ht="16.5" thickTop="1">
      <c r="I38" s="112"/>
    </row>
    <row r="40" spans="1:9">
      <c r="F40" s="1" t="s">
        <v>228</v>
      </c>
    </row>
    <row r="41" spans="1:9">
      <c r="F41" s="1" t="s">
        <v>229</v>
      </c>
    </row>
    <row r="42" spans="1:9">
      <c r="F42" s="1" t="s">
        <v>230</v>
      </c>
    </row>
    <row r="43" spans="1:9">
      <c r="F43" s="1" t="s">
        <v>231</v>
      </c>
    </row>
    <row r="47" spans="1:9">
      <c r="F47" s="113" t="s">
        <v>158</v>
      </c>
    </row>
    <row r="48" spans="1:9">
      <c r="F48" s="1" t="s">
        <v>159</v>
      </c>
      <c r="G48" s="113"/>
    </row>
    <row r="49" spans="6:7">
      <c r="G49" s="114"/>
    </row>
    <row r="53" spans="6:7">
      <c r="F53" s="113" t="s">
        <v>160</v>
      </c>
    </row>
    <row r="54" spans="6:7">
      <c r="F54" s="1" t="s">
        <v>161</v>
      </c>
    </row>
  </sheetData>
  <sheetProtection password="CCC5" sheet="1" objects="1" scenarios="1"/>
  <mergeCells count="2">
    <mergeCell ref="A5:I5"/>
    <mergeCell ref="A6:I6"/>
  </mergeCells>
  <pageMargins left="0.7" right="0.7" top="0.75" bottom="0.75" header="0.3" footer="0.3"/>
  <pageSetup paperSize="11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topLeftCell="A31" workbookViewId="0">
      <selection activeCell="J57" sqref="J57:K57"/>
    </sheetView>
  </sheetViews>
  <sheetFormatPr defaultRowHeight="14.25"/>
  <cols>
    <col min="1" max="1" width="3.42578125" style="116" customWidth="1"/>
    <col min="2" max="2" width="4" style="116" customWidth="1"/>
    <col min="3" max="6" width="9.140625" style="116"/>
    <col min="7" max="7" width="3.28515625" style="116" customWidth="1"/>
    <col min="8" max="8" width="11.5703125" style="116" customWidth="1"/>
    <col min="9" max="9" width="19" style="116" customWidth="1"/>
    <col min="10" max="10" width="19.5703125" style="116" customWidth="1"/>
    <col min="11" max="11" width="9.140625" style="116"/>
    <col min="12" max="12" width="18.85546875" style="117" customWidth="1"/>
    <col min="13" max="13" width="21" style="117" customWidth="1"/>
    <col min="14" max="255" width="9.140625" style="116"/>
    <col min="256" max="256" width="3.42578125" style="116" customWidth="1"/>
    <col min="257" max="257" width="4" style="116" customWidth="1"/>
    <col min="258" max="261" width="9.140625" style="116"/>
    <col min="262" max="262" width="3.28515625" style="116" customWidth="1"/>
    <col min="263" max="263" width="11.5703125" style="116" customWidth="1"/>
    <col min="264" max="264" width="19" style="116" customWidth="1"/>
    <col min="265" max="265" width="19.5703125" style="116" customWidth="1"/>
    <col min="266" max="267" width="9.140625" style="116"/>
    <col min="268" max="268" width="14" style="116" customWidth="1"/>
    <col min="269" max="511" width="9.140625" style="116"/>
    <col min="512" max="512" width="3.42578125" style="116" customWidth="1"/>
    <col min="513" max="513" width="4" style="116" customWidth="1"/>
    <col min="514" max="517" width="9.140625" style="116"/>
    <col min="518" max="518" width="3.28515625" style="116" customWidth="1"/>
    <col min="519" max="519" width="11.5703125" style="116" customWidth="1"/>
    <col min="520" max="520" width="19" style="116" customWidth="1"/>
    <col min="521" max="521" width="19.5703125" style="116" customWidth="1"/>
    <col min="522" max="523" width="9.140625" style="116"/>
    <col min="524" max="524" width="14" style="116" customWidth="1"/>
    <col min="525" max="767" width="9.140625" style="116"/>
    <col min="768" max="768" width="3.42578125" style="116" customWidth="1"/>
    <col min="769" max="769" width="4" style="116" customWidth="1"/>
    <col min="770" max="773" width="9.140625" style="116"/>
    <col min="774" max="774" width="3.28515625" style="116" customWidth="1"/>
    <col min="775" max="775" width="11.5703125" style="116" customWidth="1"/>
    <col min="776" max="776" width="19" style="116" customWidth="1"/>
    <col min="777" max="777" width="19.5703125" style="116" customWidth="1"/>
    <col min="778" max="779" width="9.140625" style="116"/>
    <col min="780" max="780" width="14" style="116" customWidth="1"/>
    <col min="781" max="1023" width="9.140625" style="116"/>
    <col min="1024" max="1024" width="3.42578125" style="116" customWidth="1"/>
    <col min="1025" max="1025" width="4" style="116" customWidth="1"/>
    <col min="1026" max="1029" width="9.140625" style="116"/>
    <col min="1030" max="1030" width="3.28515625" style="116" customWidth="1"/>
    <col min="1031" max="1031" width="11.5703125" style="116" customWidth="1"/>
    <col min="1032" max="1032" width="19" style="116" customWidth="1"/>
    <col min="1033" max="1033" width="19.5703125" style="116" customWidth="1"/>
    <col min="1034" max="1035" width="9.140625" style="116"/>
    <col min="1036" max="1036" width="14" style="116" customWidth="1"/>
    <col min="1037" max="1279" width="9.140625" style="116"/>
    <col min="1280" max="1280" width="3.42578125" style="116" customWidth="1"/>
    <col min="1281" max="1281" width="4" style="116" customWidth="1"/>
    <col min="1282" max="1285" width="9.140625" style="116"/>
    <col min="1286" max="1286" width="3.28515625" style="116" customWidth="1"/>
    <col min="1287" max="1287" width="11.5703125" style="116" customWidth="1"/>
    <col min="1288" max="1288" width="19" style="116" customWidth="1"/>
    <col min="1289" max="1289" width="19.5703125" style="116" customWidth="1"/>
    <col min="1290" max="1291" width="9.140625" style="116"/>
    <col min="1292" max="1292" width="14" style="116" customWidth="1"/>
    <col min="1293" max="1535" width="9.140625" style="116"/>
    <col min="1536" max="1536" width="3.42578125" style="116" customWidth="1"/>
    <col min="1537" max="1537" width="4" style="116" customWidth="1"/>
    <col min="1538" max="1541" width="9.140625" style="116"/>
    <col min="1542" max="1542" width="3.28515625" style="116" customWidth="1"/>
    <col min="1543" max="1543" width="11.5703125" style="116" customWidth="1"/>
    <col min="1544" max="1544" width="19" style="116" customWidth="1"/>
    <col min="1545" max="1545" width="19.5703125" style="116" customWidth="1"/>
    <col min="1546" max="1547" width="9.140625" style="116"/>
    <col min="1548" max="1548" width="14" style="116" customWidth="1"/>
    <col min="1549" max="1791" width="9.140625" style="116"/>
    <col min="1792" max="1792" width="3.42578125" style="116" customWidth="1"/>
    <col min="1793" max="1793" width="4" style="116" customWidth="1"/>
    <col min="1794" max="1797" width="9.140625" style="116"/>
    <col min="1798" max="1798" width="3.28515625" style="116" customWidth="1"/>
    <col min="1799" max="1799" width="11.5703125" style="116" customWidth="1"/>
    <col min="1800" max="1800" width="19" style="116" customWidth="1"/>
    <col min="1801" max="1801" width="19.5703125" style="116" customWidth="1"/>
    <col min="1802" max="1803" width="9.140625" style="116"/>
    <col min="1804" max="1804" width="14" style="116" customWidth="1"/>
    <col min="1805" max="2047" width="9.140625" style="116"/>
    <col min="2048" max="2048" width="3.42578125" style="116" customWidth="1"/>
    <col min="2049" max="2049" width="4" style="116" customWidth="1"/>
    <col min="2050" max="2053" width="9.140625" style="116"/>
    <col min="2054" max="2054" width="3.28515625" style="116" customWidth="1"/>
    <col min="2055" max="2055" width="11.5703125" style="116" customWidth="1"/>
    <col min="2056" max="2056" width="19" style="116" customWidth="1"/>
    <col min="2057" max="2057" width="19.5703125" style="116" customWidth="1"/>
    <col min="2058" max="2059" width="9.140625" style="116"/>
    <col min="2060" max="2060" width="14" style="116" customWidth="1"/>
    <col min="2061" max="2303" width="9.140625" style="116"/>
    <col min="2304" max="2304" width="3.42578125" style="116" customWidth="1"/>
    <col min="2305" max="2305" width="4" style="116" customWidth="1"/>
    <col min="2306" max="2309" width="9.140625" style="116"/>
    <col min="2310" max="2310" width="3.28515625" style="116" customWidth="1"/>
    <col min="2311" max="2311" width="11.5703125" style="116" customWidth="1"/>
    <col min="2312" max="2312" width="19" style="116" customWidth="1"/>
    <col min="2313" max="2313" width="19.5703125" style="116" customWidth="1"/>
    <col min="2314" max="2315" width="9.140625" style="116"/>
    <col min="2316" max="2316" width="14" style="116" customWidth="1"/>
    <col min="2317" max="2559" width="9.140625" style="116"/>
    <col min="2560" max="2560" width="3.42578125" style="116" customWidth="1"/>
    <col min="2561" max="2561" width="4" style="116" customWidth="1"/>
    <col min="2562" max="2565" width="9.140625" style="116"/>
    <col min="2566" max="2566" width="3.28515625" style="116" customWidth="1"/>
    <col min="2567" max="2567" width="11.5703125" style="116" customWidth="1"/>
    <col min="2568" max="2568" width="19" style="116" customWidth="1"/>
    <col min="2569" max="2569" width="19.5703125" style="116" customWidth="1"/>
    <col min="2570" max="2571" width="9.140625" style="116"/>
    <col min="2572" max="2572" width="14" style="116" customWidth="1"/>
    <col min="2573" max="2815" width="9.140625" style="116"/>
    <col min="2816" max="2816" width="3.42578125" style="116" customWidth="1"/>
    <col min="2817" max="2817" width="4" style="116" customWidth="1"/>
    <col min="2818" max="2821" width="9.140625" style="116"/>
    <col min="2822" max="2822" width="3.28515625" style="116" customWidth="1"/>
    <col min="2823" max="2823" width="11.5703125" style="116" customWidth="1"/>
    <col min="2824" max="2824" width="19" style="116" customWidth="1"/>
    <col min="2825" max="2825" width="19.5703125" style="116" customWidth="1"/>
    <col min="2826" max="2827" width="9.140625" style="116"/>
    <col min="2828" max="2828" width="14" style="116" customWidth="1"/>
    <col min="2829" max="3071" width="9.140625" style="116"/>
    <col min="3072" max="3072" width="3.42578125" style="116" customWidth="1"/>
    <col min="3073" max="3073" width="4" style="116" customWidth="1"/>
    <col min="3074" max="3077" width="9.140625" style="116"/>
    <col min="3078" max="3078" width="3.28515625" style="116" customWidth="1"/>
    <col min="3079" max="3079" width="11.5703125" style="116" customWidth="1"/>
    <col min="3080" max="3080" width="19" style="116" customWidth="1"/>
    <col min="3081" max="3081" width="19.5703125" style="116" customWidth="1"/>
    <col min="3082" max="3083" width="9.140625" style="116"/>
    <col min="3084" max="3084" width="14" style="116" customWidth="1"/>
    <col min="3085" max="3327" width="9.140625" style="116"/>
    <col min="3328" max="3328" width="3.42578125" style="116" customWidth="1"/>
    <col min="3329" max="3329" width="4" style="116" customWidth="1"/>
    <col min="3330" max="3333" width="9.140625" style="116"/>
    <col min="3334" max="3334" width="3.28515625" style="116" customWidth="1"/>
    <col min="3335" max="3335" width="11.5703125" style="116" customWidth="1"/>
    <col min="3336" max="3336" width="19" style="116" customWidth="1"/>
    <col min="3337" max="3337" width="19.5703125" style="116" customWidth="1"/>
    <col min="3338" max="3339" width="9.140625" style="116"/>
    <col min="3340" max="3340" width="14" style="116" customWidth="1"/>
    <col min="3341" max="3583" width="9.140625" style="116"/>
    <col min="3584" max="3584" width="3.42578125" style="116" customWidth="1"/>
    <col min="3585" max="3585" width="4" style="116" customWidth="1"/>
    <col min="3586" max="3589" width="9.140625" style="116"/>
    <col min="3590" max="3590" width="3.28515625" style="116" customWidth="1"/>
    <col min="3591" max="3591" width="11.5703125" style="116" customWidth="1"/>
    <col min="3592" max="3592" width="19" style="116" customWidth="1"/>
    <col min="3593" max="3593" width="19.5703125" style="116" customWidth="1"/>
    <col min="3594" max="3595" width="9.140625" style="116"/>
    <col min="3596" max="3596" width="14" style="116" customWidth="1"/>
    <col min="3597" max="3839" width="9.140625" style="116"/>
    <col min="3840" max="3840" width="3.42578125" style="116" customWidth="1"/>
    <col min="3841" max="3841" width="4" style="116" customWidth="1"/>
    <col min="3842" max="3845" width="9.140625" style="116"/>
    <col min="3846" max="3846" width="3.28515625" style="116" customWidth="1"/>
    <col min="3847" max="3847" width="11.5703125" style="116" customWidth="1"/>
    <col min="3848" max="3848" width="19" style="116" customWidth="1"/>
    <col min="3849" max="3849" width="19.5703125" style="116" customWidth="1"/>
    <col min="3850" max="3851" width="9.140625" style="116"/>
    <col min="3852" max="3852" width="14" style="116" customWidth="1"/>
    <col min="3853" max="4095" width="9.140625" style="116"/>
    <col min="4096" max="4096" width="3.42578125" style="116" customWidth="1"/>
    <col min="4097" max="4097" width="4" style="116" customWidth="1"/>
    <col min="4098" max="4101" width="9.140625" style="116"/>
    <col min="4102" max="4102" width="3.28515625" style="116" customWidth="1"/>
    <col min="4103" max="4103" width="11.5703125" style="116" customWidth="1"/>
    <col min="4104" max="4104" width="19" style="116" customWidth="1"/>
    <col min="4105" max="4105" width="19.5703125" style="116" customWidth="1"/>
    <col min="4106" max="4107" width="9.140625" style="116"/>
    <col min="4108" max="4108" width="14" style="116" customWidth="1"/>
    <col min="4109" max="4351" width="9.140625" style="116"/>
    <col min="4352" max="4352" width="3.42578125" style="116" customWidth="1"/>
    <col min="4353" max="4353" width="4" style="116" customWidth="1"/>
    <col min="4354" max="4357" width="9.140625" style="116"/>
    <col min="4358" max="4358" width="3.28515625" style="116" customWidth="1"/>
    <col min="4359" max="4359" width="11.5703125" style="116" customWidth="1"/>
    <col min="4360" max="4360" width="19" style="116" customWidth="1"/>
    <col min="4361" max="4361" width="19.5703125" style="116" customWidth="1"/>
    <col min="4362" max="4363" width="9.140625" style="116"/>
    <col min="4364" max="4364" width="14" style="116" customWidth="1"/>
    <col min="4365" max="4607" width="9.140625" style="116"/>
    <col min="4608" max="4608" width="3.42578125" style="116" customWidth="1"/>
    <col min="4609" max="4609" width="4" style="116" customWidth="1"/>
    <col min="4610" max="4613" width="9.140625" style="116"/>
    <col min="4614" max="4614" width="3.28515625" style="116" customWidth="1"/>
    <col min="4615" max="4615" width="11.5703125" style="116" customWidth="1"/>
    <col min="4616" max="4616" width="19" style="116" customWidth="1"/>
    <col min="4617" max="4617" width="19.5703125" style="116" customWidth="1"/>
    <col min="4618" max="4619" width="9.140625" style="116"/>
    <col min="4620" max="4620" width="14" style="116" customWidth="1"/>
    <col min="4621" max="4863" width="9.140625" style="116"/>
    <col min="4864" max="4864" width="3.42578125" style="116" customWidth="1"/>
    <col min="4865" max="4865" width="4" style="116" customWidth="1"/>
    <col min="4866" max="4869" width="9.140625" style="116"/>
    <col min="4870" max="4870" width="3.28515625" style="116" customWidth="1"/>
    <col min="4871" max="4871" width="11.5703125" style="116" customWidth="1"/>
    <col min="4872" max="4872" width="19" style="116" customWidth="1"/>
    <col min="4873" max="4873" width="19.5703125" style="116" customWidth="1"/>
    <col min="4874" max="4875" width="9.140625" style="116"/>
    <col min="4876" max="4876" width="14" style="116" customWidth="1"/>
    <col min="4877" max="5119" width="9.140625" style="116"/>
    <col min="5120" max="5120" width="3.42578125" style="116" customWidth="1"/>
    <col min="5121" max="5121" width="4" style="116" customWidth="1"/>
    <col min="5122" max="5125" width="9.140625" style="116"/>
    <col min="5126" max="5126" width="3.28515625" style="116" customWidth="1"/>
    <col min="5127" max="5127" width="11.5703125" style="116" customWidth="1"/>
    <col min="5128" max="5128" width="19" style="116" customWidth="1"/>
    <col min="5129" max="5129" width="19.5703125" style="116" customWidth="1"/>
    <col min="5130" max="5131" width="9.140625" style="116"/>
    <col min="5132" max="5132" width="14" style="116" customWidth="1"/>
    <col min="5133" max="5375" width="9.140625" style="116"/>
    <col min="5376" max="5376" width="3.42578125" style="116" customWidth="1"/>
    <col min="5377" max="5377" width="4" style="116" customWidth="1"/>
    <col min="5378" max="5381" width="9.140625" style="116"/>
    <col min="5382" max="5382" width="3.28515625" style="116" customWidth="1"/>
    <col min="5383" max="5383" width="11.5703125" style="116" customWidth="1"/>
    <col min="5384" max="5384" width="19" style="116" customWidth="1"/>
    <col min="5385" max="5385" width="19.5703125" style="116" customWidth="1"/>
    <col min="5386" max="5387" width="9.140625" style="116"/>
    <col min="5388" max="5388" width="14" style="116" customWidth="1"/>
    <col min="5389" max="5631" width="9.140625" style="116"/>
    <col min="5632" max="5632" width="3.42578125" style="116" customWidth="1"/>
    <col min="5633" max="5633" width="4" style="116" customWidth="1"/>
    <col min="5634" max="5637" width="9.140625" style="116"/>
    <col min="5638" max="5638" width="3.28515625" style="116" customWidth="1"/>
    <col min="5639" max="5639" width="11.5703125" style="116" customWidth="1"/>
    <col min="5640" max="5640" width="19" style="116" customWidth="1"/>
    <col min="5641" max="5641" width="19.5703125" style="116" customWidth="1"/>
    <col min="5642" max="5643" width="9.140625" style="116"/>
    <col min="5644" max="5644" width="14" style="116" customWidth="1"/>
    <col min="5645" max="5887" width="9.140625" style="116"/>
    <col min="5888" max="5888" width="3.42578125" style="116" customWidth="1"/>
    <col min="5889" max="5889" width="4" style="116" customWidth="1"/>
    <col min="5890" max="5893" width="9.140625" style="116"/>
    <col min="5894" max="5894" width="3.28515625" style="116" customWidth="1"/>
    <col min="5895" max="5895" width="11.5703125" style="116" customWidth="1"/>
    <col min="5896" max="5896" width="19" style="116" customWidth="1"/>
    <col min="5897" max="5897" width="19.5703125" style="116" customWidth="1"/>
    <col min="5898" max="5899" width="9.140625" style="116"/>
    <col min="5900" max="5900" width="14" style="116" customWidth="1"/>
    <col min="5901" max="6143" width="9.140625" style="116"/>
    <col min="6144" max="6144" width="3.42578125" style="116" customWidth="1"/>
    <col min="6145" max="6145" width="4" style="116" customWidth="1"/>
    <col min="6146" max="6149" width="9.140625" style="116"/>
    <col min="6150" max="6150" width="3.28515625" style="116" customWidth="1"/>
    <col min="6151" max="6151" width="11.5703125" style="116" customWidth="1"/>
    <col min="6152" max="6152" width="19" style="116" customWidth="1"/>
    <col min="6153" max="6153" width="19.5703125" style="116" customWidth="1"/>
    <col min="6154" max="6155" width="9.140625" style="116"/>
    <col min="6156" max="6156" width="14" style="116" customWidth="1"/>
    <col min="6157" max="6399" width="9.140625" style="116"/>
    <col min="6400" max="6400" width="3.42578125" style="116" customWidth="1"/>
    <col min="6401" max="6401" width="4" style="116" customWidth="1"/>
    <col min="6402" max="6405" width="9.140625" style="116"/>
    <col min="6406" max="6406" width="3.28515625" style="116" customWidth="1"/>
    <col min="6407" max="6407" width="11.5703125" style="116" customWidth="1"/>
    <col min="6408" max="6408" width="19" style="116" customWidth="1"/>
    <col min="6409" max="6409" width="19.5703125" style="116" customWidth="1"/>
    <col min="6410" max="6411" width="9.140625" style="116"/>
    <col min="6412" max="6412" width="14" style="116" customWidth="1"/>
    <col min="6413" max="6655" width="9.140625" style="116"/>
    <col min="6656" max="6656" width="3.42578125" style="116" customWidth="1"/>
    <col min="6657" max="6657" width="4" style="116" customWidth="1"/>
    <col min="6658" max="6661" width="9.140625" style="116"/>
    <col min="6662" max="6662" width="3.28515625" style="116" customWidth="1"/>
    <col min="6663" max="6663" width="11.5703125" style="116" customWidth="1"/>
    <col min="6664" max="6664" width="19" style="116" customWidth="1"/>
    <col min="6665" max="6665" width="19.5703125" style="116" customWidth="1"/>
    <col min="6666" max="6667" width="9.140625" style="116"/>
    <col min="6668" max="6668" width="14" style="116" customWidth="1"/>
    <col min="6669" max="6911" width="9.140625" style="116"/>
    <col min="6912" max="6912" width="3.42578125" style="116" customWidth="1"/>
    <col min="6913" max="6913" width="4" style="116" customWidth="1"/>
    <col min="6914" max="6917" width="9.140625" style="116"/>
    <col min="6918" max="6918" width="3.28515625" style="116" customWidth="1"/>
    <col min="6919" max="6919" width="11.5703125" style="116" customWidth="1"/>
    <col min="6920" max="6920" width="19" style="116" customWidth="1"/>
    <col min="6921" max="6921" width="19.5703125" style="116" customWidth="1"/>
    <col min="6922" max="6923" width="9.140625" style="116"/>
    <col min="6924" max="6924" width="14" style="116" customWidth="1"/>
    <col min="6925" max="7167" width="9.140625" style="116"/>
    <col min="7168" max="7168" width="3.42578125" style="116" customWidth="1"/>
    <col min="7169" max="7169" width="4" style="116" customWidth="1"/>
    <col min="7170" max="7173" width="9.140625" style="116"/>
    <col min="7174" max="7174" width="3.28515625" style="116" customWidth="1"/>
    <col min="7175" max="7175" width="11.5703125" style="116" customWidth="1"/>
    <col min="7176" max="7176" width="19" style="116" customWidth="1"/>
    <col min="7177" max="7177" width="19.5703125" style="116" customWidth="1"/>
    <col min="7178" max="7179" width="9.140625" style="116"/>
    <col min="7180" max="7180" width="14" style="116" customWidth="1"/>
    <col min="7181" max="7423" width="9.140625" style="116"/>
    <col min="7424" max="7424" width="3.42578125" style="116" customWidth="1"/>
    <col min="7425" max="7425" width="4" style="116" customWidth="1"/>
    <col min="7426" max="7429" width="9.140625" style="116"/>
    <col min="7430" max="7430" width="3.28515625" style="116" customWidth="1"/>
    <col min="7431" max="7431" width="11.5703125" style="116" customWidth="1"/>
    <col min="7432" max="7432" width="19" style="116" customWidth="1"/>
    <col min="7433" max="7433" width="19.5703125" style="116" customWidth="1"/>
    <col min="7434" max="7435" width="9.140625" style="116"/>
    <col min="7436" max="7436" width="14" style="116" customWidth="1"/>
    <col min="7437" max="7679" width="9.140625" style="116"/>
    <col min="7680" max="7680" width="3.42578125" style="116" customWidth="1"/>
    <col min="7681" max="7681" width="4" style="116" customWidth="1"/>
    <col min="7682" max="7685" width="9.140625" style="116"/>
    <col min="7686" max="7686" width="3.28515625" style="116" customWidth="1"/>
    <col min="7687" max="7687" width="11.5703125" style="116" customWidth="1"/>
    <col min="7688" max="7688" width="19" style="116" customWidth="1"/>
    <col min="7689" max="7689" width="19.5703125" style="116" customWidth="1"/>
    <col min="7690" max="7691" width="9.140625" style="116"/>
    <col min="7692" max="7692" width="14" style="116" customWidth="1"/>
    <col min="7693" max="7935" width="9.140625" style="116"/>
    <col min="7936" max="7936" width="3.42578125" style="116" customWidth="1"/>
    <col min="7937" max="7937" width="4" style="116" customWidth="1"/>
    <col min="7938" max="7941" width="9.140625" style="116"/>
    <col min="7942" max="7942" width="3.28515625" style="116" customWidth="1"/>
    <col min="7943" max="7943" width="11.5703125" style="116" customWidth="1"/>
    <col min="7944" max="7944" width="19" style="116" customWidth="1"/>
    <col min="7945" max="7945" width="19.5703125" style="116" customWidth="1"/>
    <col min="7946" max="7947" width="9.140625" style="116"/>
    <col min="7948" max="7948" width="14" style="116" customWidth="1"/>
    <col min="7949" max="8191" width="9.140625" style="116"/>
    <col min="8192" max="8192" width="3.42578125" style="116" customWidth="1"/>
    <col min="8193" max="8193" width="4" style="116" customWidth="1"/>
    <col min="8194" max="8197" width="9.140625" style="116"/>
    <col min="8198" max="8198" width="3.28515625" style="116" customWidth="1"/>
    <col min="8199" max="8199" width="11.5703125" style="116" customWidth="1"/>
    <col min="8200" max="8200" width="19" style="116" customWidth="1"/>
    <col min="8201" max="8201" width="19.5703125" style="116" customWidth="1"/>
    <col min="8202" max="8203" width="9.140625" style="116"/>
    <col min="8204" max="8204" width="14" style="116" customWidth="1"/>
    <col min="8205" max="8447" width="9.140625" style="116"/>
    <col min="8448" max="8448" width="3.42578125" style="116" customWidth="1"/>
    <col min="8449" max="8449" width="4" style="116" customWidth="1"/>
    <col min="8450" max="8453" width="9.140625" style="116"/>
    <col min="8454" max="8454" width="3.28515625" style="116" customWidth="1"/>
    <col min="8455" max="8455" width="11.5703125" style="116" customWidth="1"/>
    <col min="8456" max="8456" width="19" style="116" customWidth="1"/>
    <col min="8457" max="8457" width="19.5703125" style="116" customWidth="1"/>
    <col min="8458" max="8459" width="9.140625" style="116"/>
    <col min="8460" max="8460" width="14" style="116" customWidth="1"/>
    <col min="8461" max="8703" width="9.140625" style="116"/>
    <col min="8704" max="8704" width="3.42578125" style="116" customWidth="1"/>
    <col min="8705" max="8705" width="4" style="116" customWidth="1"/>
    <col min="8706" max="8709" width="9.140625" style="116"/>
    <col min="8710" max="8710" width="3.28515625" style="116" customWidth="1"/>
    <col min="8711" max="8711" width="11.5703125" style="116" customWidth="1"/>
    <col min="8712" max="8712" width="19" style="116" customWidth="1"/>
    <col min="8713" max="8713" width="19.5703125" style="116" customWidth="1"/>
    <col min="8714" max="8715" width="9.140625" style="116"/>
    <col min="8716" max="8716" width="14" style="116" customWidth="1"/>
    <col min="8717" max="8959" width="9.140625" style="116"/>
    <col min="8960" max="8960" width="3.42578125" style="116" customWidth="1"/>
    <col min="8961" max="8961" width="4" style="116" customWidth="1"/>
    <col min="8962" max="8965" width="9.140625" style="116"/>
    <col min="8966" max="8966" width="3.28515625" style="116" customWidth="1"/>
    <col min="8967" max="8967" width="11.5703125" style="116" customWidth="1"/>
    <col min="8968" max="8968" width="19" style="116" customWidth="1"/>
    <col min="8969" max="8969" width="19.5703125" style="116" customWidth="1"/>
    <col min="8970" max="8971" width="9.140625" style="116"/>
    <col min="8972" max="8972" width="14" style="116" customWidth="1"/>
    <col min="8973" max="9215" width="9.140625" style="116"/>
    <col min="9216" max="9216" width="3.42578125" style="116" customWidth="1"/>
    <col min="9217" max="9217" width="4" style="116" customWidth="1"/>
    <col min="9218" max="9221" width="9.140625" style="116"/>
    <col min="9222" max="9222" width="3.28515625" style="116" customWidth="1"/>
    <col min="9223" max="9223" width="11.5703125" style="116" customWidth="1"/>
    <col min="9224" max="9224" width="19" style="116" customWidth="1"/>
    <col min="9225" max="9225" width="19.5703125" style="116" customWidth="1"/>
    <col min="9226" max="9227" width="9.140625" style="116"/>
    <col min="9228" max="9228" width="14" style="116" customWidth="1"/>
    <col min="9229" max="9471" width="9.140625" style="116"/>
    <col min="9472" max="9472" width="3.42578125" style="116" customWidth="1"/>
    <col min="9473" max="9473" width="4" style="116" customWidth="1"/>
    <col min="9474" max="9477" width="9.140625" style="116"/>
    <col min="9478" max="9478" width="3.28515625" style="116" customWidth="1"/>
    <col min="9479" max="9479" width="11.5703125" style="116" customWidth="1"/>
    <col min="9480" max="9480" width="19" style="116" customWidth="1"/>
    <col min="9481" max="9481" width="19.5703125" style="116" customWidth="1"/>
    <col min="9482" max="9483" width="9.140625" style="116"/>
    <col min="9484" max="9484" width="14" style="116" customWidth="1"/>
    <col min="9485" max="9727" width="9.140625" style="116"/>
    <col min="9728" max="9728" width="3.42578125" style="116" customWidth="1"/>
    <col min="9729" max="9729" width="4" style="116" customWidth="1"/>
    <col min="9730" max="9733" width="9.140625" style="116"/>
    <col min="9734" max="9734" width="3.28515625" style="116" customWidth="1"/>
    <col min="9735" max="9735" width="11.5703125" style="116" customWidth="1"/>
    <col min="9736" max="9736" width="19" style="116" customWidth="1"/>
    <col min="9737" max="9737" width="19.5703125" style="116" customWidth="1"/>
    <col min="9738" max="9739" width="9.140625" style="116"/>
    <col min="9740" max="9740" width="14" style="116" customWidth="1"/>
    <col min="9741" max="9983" width="9.140625" style="116"/>
    <col min="9984" max="9984" width="3.42578125" style="116" customWidth="1"/>
    <col min="9985" max="9985" width="4" style="116" customWidth="1"/>
    <col min="9986" max="9989" width="9.140625" style="116"/>
    <col min="9990" max="9990" width="3.28515625" style="116" customWidth="1"/>
    <col min="9991" max="9991" width="11.5703125" style="116" customWidth="1"/>
    <col min="9992" max="9992" width="19" style="116" customWidth="1"/>
    <col min="9993" max="9993" width="19.5703125" style="116" customWidth="1"/>
    <col min="9994" max="9995" width="9.140625" style="116"/>
    <col min="9996" max="9996" width="14" style="116" customWidth="1"/>
    <col min="9997" max="10239" width="9.140625" style="116"/>
    <col min="10240" max="10240" width="3.42578125" style="116" customWidth="1"/>
    <col min="10241" max="10241" width="4" style="116" customWidth="1"/>
    <col min="10242" max="10245" width="9.140625" style="116"/>
    <col min="10246" max="10246" width="3.28515625" style="116" customWidth="1"/>
    <col min="10247" max="10247" width="11.5703125" style="116" customWidth="1"/>
    <col min="10248" max="10248" width="19" style="116" customWidth="1"/>
    <col min="10249" max="10249" width="19.5703125" style="116" customWidth="1"/>
    <col min="10250" max="10251" width="9.140625" style="116"/>
    <col min="10252" max="10252" width="14" style="116" customWidth="1"/>
    <col min="10253" max="10495" width="9.140625" style="116"/>
    <col min="10496" max="10496" width="3.42578125" style="116" customWidth="1"/>
    <col min="10497" max="10497" width="4" style="116" customWidth="1"/>
    <col min="10498" max="10501" width="9.140625" style="116"/>
    <col min="10502" max="10502" width="3.28515625" style="116" customWidth="1"/>
    <col min="10503" max="10503" width="11.5703125" style="116" customWidth="1"/>
    <col min="10504" max="10504" width="19" style="116" customWidth="1"/>
    <col min="10505" max="10505" width="19.5703125" style="116" customWidth="1"/>
    <col min="10506" max="10507" width="9.140625" style="116"/>
    <col min="10508" max="10508" width="14" style="116" customWidth="1"/>
    <col min="10509" max="10751" width="9.140625" style="116"/>
    <col min="10752" max="10752" width="3.42578125" style="116" customWidth="1"/>
    <col min="10753" max="10753" width="4" style="116" customWidth="1"/>
    <col min="10754" max="10757" width="9.140625" style="116"/>
    <col min="10758" max="10758" width="3.28515625" style="116" customWidth="1"/>
    <col min="10759" max="10759" width="11.5703125" style="116" customWidth="1"/>
    <col min="10760" max="10760" width="19" style="116" customWidth="1"/>
    <col min="10761" max="10761" width="19.5703125" style="116" customWidth="1"/>
    <col min="10762" max="10763" width="9.140625" style="116"/>
    <col min="10764" max="10764" width="14" style="116" customWidth="1"/>
    <col min="10765" max="11007" width="9.140625" style="116"/>
    <col min="11008" max="11008" width="3.42578125" style="116" customWidth="1"/>
    <col min="11009" max="11009" width="4" style="116" customWidth="1"/>
    <col min="11010" max="11013" width="9.140625" style="116"/>
    <col min="11014" max="11014" width="3.28515625" style="116" customWidth="1"/>
    <col min="11015" max="11015" width="11.5703125" style="116" customWidth="1"/>
    <col min="11016" max="11016" width="19" style="116" customWidth="1"/>
    <col min="11017" max="11017" width="19.5703125" style="116" customWidth="1"/>
    <col min="11018" max="11019" width="9.140625" style="116"/>
    <col min="11020" max="11020" width="14" style="116" customWidth="1"/>
    <col min="11021" max="11263" width="9.140625" style="116"/>
    <col min="11264" max="11264" width="3.42578125" style="116" customWidth="1"/>
    <col min="11265" max="11265" width="4" style="116" customWidth="1"/>
    <col min="11266" max="11269" width="9.140625" style="116"/>
    <col min="11270" max="11270" width="3.28515625" style="116" customWidth="1"/>
    <col min="11271" max="11271" width="11.5703125" style="116" customWidth="1"/>
    <col min="11272" max="11272" width="19" style="116" customWidth="1"/>
    <col min="11273" max="11273" width="19.5703125" style="116" customWidth="1"/>
    <col min="11274" max="11275" width="9.140625" style="116"/>
    <col min="11276" max="11276" width="14" style="116" customWidth="1"/>
    <col min="11277" max="11519" width="9.140625" style="116"/>
    <col min="11520" max="11520" width="3.42578125" style="116" customWidth="1"/>
    <col min="11521" max="11521" width="4" style="116" customWidth="1"/>
    <col min="11522" max="11525" width="9.140625" style="116"/>
    <col min="11526" max="11526" width="3.28515625" style="116" customWidth="1"/>
    <col min="11527" max="11527" width="11.5703125" style="116" customWidth="1"/>
    <col min="11528" max="11528" width="19" style="116" customWidth="1"/>
    <col min="11529" max="11529" width="19.5703125" style="116" customWidth="1"/>
    <col min="11530" max="11531" width="9.140625" style="116"/>
    <col min="11532" max="11532" width="14" style="116" customWidth="1"/>
    <col min="11533" max="11775" width="9.140625" style="116"/>
    <col min="11776" max="11776" width="3.42578125" style="116" customWidth="1"/>
    <col min="11777" max="11777" width="4" style="116" customWidth="1"/>
    <col min="11778" max="11781" width="9.140625" style="116"/>
    <col min="11782" max="11782" width="3.28515625" style="116" customWidth="1"/>
    <col min="11783" max="11783" width="11.5703125" style="116" customWidth="1"/>
    <col min="11784" max="11784" width="19" style="116" customWidth="1"/>
    <col min="11785" max="11785" width="19.5703125" style="116" customWidth="1"/>
    <col min="11786" max="11787" width="9.140625" style="116"/>
    <col min="11788" max="11788" width="14" style="116" customWidth="1"/>
    <col min="11789" max="12031" width="9.140625" style="116"/>
    <col min="12032" max="12032" width="3.42578125" style="116" customWidth="1"/>
    <col min="12033" max="12033" width="4" style="116" customWidth="1"/>
    <col min="12034" max="12037" width="9.140625" style="116"/>
    <col min="12038" max="12038" width="3.28515625" style="116" customWidth="1"/>
    <col min="12039" max="12039" width="11.5703125" style="116" customWidth="1"/>
    <col min="12040" max="12040" width="19" style="116" customWidth="1"/>
    <col min="12041" max="12041" width="19.5703125" style="116" customWidth="1"/>
    <col min="12042" max="12043" width="9.140625" style="116"/>
    <col min="12044" max="12044" width="14" style="116" customWidth="1"/>
    <col min="12045" max="12287" width="9.140625" style="116"/>
    <col min="12288" max="12288" width="3.42578125" style="116" customWidth="1"/>
    <col min="12289" max="12289" width="4" style="116" customWidth="1"/>
    <col min="12290" max="12293" width="9.140625" style="116"/>
    <col min="12294" max="12294" width="3.28515625" style="116" customWidth="1"/>
    <col min="12295" max="12295" width="11.5703125" style="116" customWidth="1"/>
    <col min="12296" max="12296" width="19" style="116" customWidth="1"/>
    <col min="12297" max="12297" width="19.5703125" style="116" customWidth="1"/>
    <col min="12298" max="12299" width="9.140625" style="116"/>
    <col min="12300" max="12300" width="14" style="116" customWidth="1"/>
    <col min="12301" max="12543" width="9.140625" style="116"/>
    <col min="12544" max="12544" width="3.42578125" style="116" customWidth="1"/>
    <col min="12545" max="12545" width="4" style="116" customWidth="1"/>
    <col min="12546" max="12549" width="9.140625" style="116"/>
    <col min="12550" max="12550" width="3.28515625" style="116" customWidth="1"/>
    <col min="12551" max="12551" width="11.5703125" style="116" customWidth="1"/>
    <col min="12552" max="12552" width="19" style="116" customWidth="1"/>
    <col min="12553" max="12553" width="19.5703125" style="116" customWidth="1"/>
    <col min="12554" max="12555" width="9.140625" style="116"/>
    <col min="12556" max="12556" width="14" style="116" customWidth="1"/>
    <col min="12557" max="12799" width="9.140625" style="116"/>
    <col min="12800" max="12800" width="3.42578125" style="116" customWidth="1"/>
    <col min="12801" max="12801" width="4" style="116" customWidth="1"/>
    <col min="12802" max="12805" width="9.140625" style="116"/>
    <col min="12806" max="12806" width="3.28515625" style="116" customWidth="1"/>
    <col min="12807" max="12807" width="11.5703125" style="116" customWidth="1"/>
    <col min="12808" max="12808" width="19" style="116" customWidth="1"/>
    <col min="12809" max="12809" width="19.5703125" style="116" customWidth="1"/>
    <col min="12810" max="12811" width="9.140625" style="116"/>
    <col min="12812" max="12812" width="14" style="116" customWidth="1"/>
    <col min="12813" max="13055" width="9.140625" style="116"/>
    <col min="13056" max="13056" width="3.42578125" style="116" customWidth="1"/>
    <col min="13057" max="13057" width="4" style="116" customWidth="1"/>
    <col min="13058" max="13061" width="9.140625" style="116"/>
    <col min="13062" max="13062" width="3.28515625" style="116" customWidth="1"/>
    <col min="13063" max="13063" width="11.5703125" style="116" customWidth="1"/>
    <col min="13064" max="13064" width="19" style="116" customWidth="1"/>
    <col min="13065" max="13065" width="19.5703125" style="116" customWidth="1"/>
    <col min="13066" max="13067" width="9.140625" style="116"/>
    <col min="13068" max="13068" width="14" style="116" customWidth="1"/>
    <col min="13069" max="13311" width="9.140625" style="116"/>
    <col min="13312" max="13312" width="3.42578125" style="116" customWidth="1"/>
    <col min="13313" max="13313" width="4" style="116" customWidth="1"/>
    <col min="13314" max="13317" width="9.140625" style="116"/>
    <col min="13318" max="13318" width="3.28515625" style="116" customWidth="1"/>
    <col min="13319" max="13319" width="11.5703125" style="116" customWidth="1"/>
    <col min="13320" max="13320" width="19" style="116" customWidth="1"/>
    <col min="13321" max="13321" width="19.5703125" style="116" customWidth="1"/>
    <col min="13322" max="13323" width="9.140625" style="116"/>
    <col min="13324" max="13324" width="14" style="116" customWidth="1"/>
    <col min="13325" max="13567" width="9.140625" style="116"/>
    <col min="13568" max="13568" width="3.42578125" style="116" customWidth="1"/>
    <col min="13569" max="13569" width="4" style="116" customWidth="1"/>
    <col min="13570" max="13573" width="9.140625" style="116"/>
    <col min="13574" max="13574" width="3.28515625" style="116" customWidth="1"/>
    <col min="13575" max="13575" width="11.5703125" style="116" customWidth="1"/>
    <col min="13576" max="13576" width="19" style="116" customWidth="1"/>
    <col min="13577" max="13577" width="19.5703125" style="116" customWidth="1"/>
    <col min="13578" max="13579" width="9.140625" style="116"/>
    <col min="13580" max="13580" width="14" style="116" customWidth="1"/>
    <col min="13581" max="13823" width="9.140625" style="116"/>
    <col min="13824" max="13824" width="3.42578125" style="116" customWidth="1"/>
    <col min="13825" max="13825" width="4" style="116" customWidth="1"/>
    <col min="13826" max="13829" width="9.140625" style="116"/>
    <col min="13830" max="13830" width="3.28515625" style="116" customWidth="1"/>
    <col min="13831" max="13831" width="11.5703125" style="116" customWidth="1"/>
    <col min="13832" max="13832" width="19" style="116" customWidth="1"/>
    <col min="13833" max="13833" width="19.5703125" style="116" customWidth="1"/>
    <col min="13834" max="13835" width="9.140625" style="116"/>
    <col min="13836" max="13836" width="14" style="116" customWidth="1"/>
    <col min="13837" max="14079" width="9.140625" style="116"/>
    <col min="14080" max="14080" width="3.42578125" style="116" customWidth="1"/>
    <col min="14081" max="14081" width="4" style="116" customWidth="1"/>
    <col min="14082" max="14085" width="9.140625" style="116"/>
    <col min="14086" max="14086" width="3.28515625" style="116" customWidth="1"/>
    <col min="14087" max="14087" width="11.5703125" style="116" customWidth="1"/>
    <col min="14088" max="14088" width="19" style="116" customWidth="1"/>
    <col min="14089" max="14089" width="19.5703125" style="116" customWidth="1"/>
    <col min="14090" max="14091" width="9.140625" style="116"/>
    <col min="14092" max="14092" width="14" style="116" customWidth="1"/>
    <col min="14093" max="14335" width="9.140625" style="116"/>
    <col min="14336" max="14336" width="3.42578125" style="116" customWidth="1"/>
    <col min="14337" max="14337" width="4" style="116" customWidth="1"/>
    <col min="14338" max="14341" width="9.140625" style="116"/>
    <col min="14342" max="14342" width="3.28515625" style="116" customWidth="1"/>
    <col min="14343" max="14343" width="11.5703125" style="116" customWidth="1"/>
    <col min="14344" max="14344" width="19" style="116" customWidth="1"/>
    <col min="14345" max="14345" width="19.5703125" style="116" customWidth="1"/>
    <col min="14346" max="14347" width="9.140625" style="116"/>
    <col min="14348" max="14348" width="14" style="116" customWidth="1"/>
    <col min="14349" max="14591" width="9.140625" style="116"/>
    <col min="14592" max="14592" width="3.42578125" style="116" customWidth="1"/>
    <col min="14593" max="14593" width="4" style="116" customWidth="1"/>
    <col min="14594" max="14597" width="9.140625" style="116"/>
    <col min="14598" max="14598" width="3.28515625" style="116" customWidth="1"/>
    <col min="14599" max="14599" width="11.5703125" style="116" customWidth="1"/>
    <col min="14600" max="14600" width="19" style="116" customWidth="1"/>
    <col min="14601" max="14601" width="19.5703125" style="116" customWidth="1"/>
    <col min="14602" max="14603" width="9.140625" style="116"/>
    <col min="14604" max="14604" width="14" style="116" customWidth="1"/>
    <col min="14605" max="14847" width="9.140625" style="116"/>
    <col min="14848" max="14848" width="3.42578125" style="116" customWidth="1"/>
    <col min="14849" max="14849" width="4" style="116" customWidth="1"/>
    <col min="14850" max="14853" width="9.140625" style="116"/>
    <col min="14854" max="14854" width="3.28515625" style="116" customWidth="1"/>
    <col min="14855" max="14855" width="11.5703125" style="116" customWidth="1"/>
    <col min="14856" max="14856" width="19" style="116" customWidth="1"/>
    <col min="14857" max="14857" width="19.5703125" style="116" customWidth="1"/>
    <col min="14858" max="14859" width="9.140625" style="116"/>
    <col min="14860" max="14860" width="14" style="116" customWidth="1"/>
    <col min="14861" max="15103" width="9.140625" style="116"/>
    <col min="15104" max="15104" width="3.42578125" style="116" customWidth="1"/>
    <col min="15105" max="15105" width="4" style="116" customWidth="1"/>
    <col min="15106" max="15109" width="9.140625" style="116"/>
    <col min="15110" max="15110" width="3.28515625" style="116" customWidth="1"/>
    <col min="15111" max="15111" width="11.5703125" style="116" customWidth="1"/>
    <col min="15112" max="15112" width="19" style="116" customWidth="1"/>
    <col min="15113" max="15113" width="19.5703125" style="116" customWidth="1"/>
    <col min="15114" max="15115" width="9.140625" style="116"/>
    <col min="15116" max="15116" width="14" style="116" customWidth="1"/>
    <col min="15117" max="15359" width="9.140625" style="116"/>
    <col min="15360" max="15360" width="3.42578125" style="116" customWidth="1"/>
    <col min="15361" max="15361" width="4" style="116" customWidth="1"/>
    <col min="15362" max="15365" width="9.140625" style="116"/>
    <col min="15366" max="15366" width="3.28515625" style="116" customWidth="1"/>
    <col min="15367" max="15367" width="11.5703125" style="116" customWidth="1"/>
    <col min="15368" max="15368" width="19" style="116" customWidth="1"/>
    <col min="15369" max="15369" width="19.5703125" style="116" customWidth="1"/>
    <col min="15370" max="15371" width="9.140625" style="116"/>
    <col min="15372" max="15372" width="14" style="116" customWidth="1"/>
    <col min="15373" max="15615" width="9.140625" style="116"/>
    <col min="15616" max="15616" width="3.42578125" style="116" customWidth="1"/>
    <col min="15617" max="15617" width="4" style="116" customWidth="1"/>
    <col min="15618" max="15621" width="9.140625" style="116"/>
    <col min="15622" max="15622" width="3.28515625" style="116" customWidth="1"/>
    <col min="15623" max="15623" width="11.5703125" style="116" customWidth="1"/>
    <col min="15624" max="15624" width="19" style="116" customWidth="1"/>
    <col min="15625" max="15625" width="19.5703125" style="116" customWidth="1"/>
    <col min="15626" max="15627" width="9.140625" style="116"/>
    <col min="15628" max="15628" width="14" style="116" customWidth="1"/>
    <col min="15629" max="15871" width="9.140625" style="116"/>
    <col min="15872" max="15872" width="3.42578125" style="116" customWidth="1"/>
    <col min="15873" max="15873" width="4" style="116" customWidth="1"/>
    <col min="15874" max="15877" width="9.140625" style="116"/>
    <col min="15878" max="15878" width="3.28515625" style="116" customWidth="1"/>
    <col min="15879" max="15879" width="11.5703125" style="116" customWidth="1"/>
    <col min="15880" max="15880" width="19" style="116" customWidth="1"/>
    <col min="15881" max="15881" width="19.5703125" style="116" customWidth="1"/>
    <col min="15882" max="15883" width="9.140625" style="116"/>
    <col min="15884" max="15884" width="14" style="116" customWidth="1"/>
    <col min="15885" max="16127" width="9.140625" style="116"/>
    <col min="16128" max="16128" width="3.42578125" style="116" customWidth="1"/>
    <col min="16129" max="16129" width="4" style="116" customWidth="1"/>
    <col min="16130" max="16133" width="9.140625" style="116"/>
    <col min="16134" max="16134" width="3.28515625" style="116" customWidth="1"/>
    <col min="16135" max="16135" width="11.5703125" style="116" customWidth="1"/>
    <col min="16136" max="16136" width="19" style="116" customWidth="1"/>
    <col min="16137" max="16137" width="19.5703125" style="116" customWidth="1"/>
    <col min="16138" max="16139" width="9.140625" style="116"/>
    <col min="16140" max="16140" width="14" style="116" customWidth="1"/>
    <col min="16141" max="16384" width="9.140625" style="116"/>
  </cols>
  <sheetData>
    <row r="1" spans="1:10">
      <c r="A1" s="115" t="s">
        <v>232</v>
      </c>
    </row>
    <row r="2" spans="1:10">
      <c r="A2" s="115" t="s">
        <v>164</v>
      </c>
    </row>
    <row r="4" spans="1:10" ht="15">
      <c r="A4" s="192" t="s">
        <v>167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ht="15">
      <c r="A5" s="192" t="s">
        <v>233</v>
      </c>
      <c r="B5" s="192"/>
      <c r="C5" s="192"/>
      <c r="D5" s="192"/>
      <c r="E5" s="192"/>
      <c r="F5" s="192"/>
      <c r="G5" s="192"/>
      <c r="H5" s="192"/>
      <c r="I5" s="192"/>
      <c r="J5" s="192"/>
    </row>
    <row r="6" spans="1:10" ht="15">
      <c r="A6" s="192" t="s">
        <v>234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ht="15.75">
      <c r="A7" s="193" t="s">
        <v>235</v>
      </c>
      <c r="B7" s="193"/>
      <c r="C7" s="193"/>
      <c r="D7" s="193"/>
      <c r="E7" s="193"/>
      <c r="F7" s="193"/>
      <c r="G7" s="193"/>
      <c r="H7" s="193"/>
      <c r="I7" s="193"/>
      <c r="J7" s="193"/>
    </row>
    <row r="9" spans="1:10">
      <c r="A9" s="116" t="s">
        <v>236</v>
      </c>
    </row>
    <row r="10" spans="1:10">
      <c r="B10" s="116" t="s">
        <v>237</v>
      </c>
    </row>
    <row r="11" spans="1:10">
      <c r="C11" s="116" t="s">
        <v>238</v>
      </c>
      <c r="I11" s="118">
        <f>[1]jan!I9+[1]feb!I9+[1]march!I9</f>
        <v>141603506.70999998</v>
      </c>
    </row>
    <row r="12" spans="1:10">
      <c r="C12" s="116" t="s">
        <v>239</v>
      </c>
      <c r="I12" s="117">
        <f>[1]jan!I10+[1]feb!I10+[1]march!I10</f>
        <v>607436973</v>
      </c>
      <c r="J12" s="119"/>
    </row>
    <row r="13" spans="1:10">
      <c r="C13" s="116" t="s">
        <v>240</v>
      </c>
      <c r="I13" s="117">
        <f>[1]jan!I11+[1]feb!I11+[1]march!I11</f>
        <v>92736084.649999991</v>
      </c>
    </row>
    <row r="14" spans="1:10">
      <c r="C14" s="116" t="s">
        <v>241</v>
      </c>
      <c r="I14" s="117">
        <f>[1]jan!I12+[1]feb!I12+[1]march!I12</f>
        <v>945678.77999999991</v>
      </c>
    </row>
    <row r="15" spans="1:10">
      <c r="C15" s="116" t="s">
        <v>242</v>
      </c>
      <c r="I15" s="120">
        <f>[1]jan!I13+[1]feb!I13+[1]march!I13</f>
        <v>106132119.20999998</v>
      </c>
    </row>
    <row r="16" spans="1:10">
      <c r="C16" s="116" t="s">
        <v>243</v>
      </c>
      <c r="I16" s="121">
        <f>SUM(I11:I15)</f>
        <v>948854362.3499999</v>
      </c>
    </row>
    <row r="17" spans="1:12">
      <c r="B17" s="116" t="s">
        <v>244</v>
      </c>
    </row>
    <row r="18" spans="1:12">
      <c r="C18" s="116" t="s">
        <v>245</v>
      </c>
    </row>
    <row r="19" spans="1:12">
      <c r="C19" s="116" t="s">
        <v>246</v>
      </c>
      <c r="I19" s="120">
        <f>[1]jan!I17+[1]feb!I17+[1]march!I17</f>
        <v>488684139.07000005</v>
      </c>
      <c r="J19" s="119"/>
    </row>
    <row r="20" spans="1:12">
      <c r="C20" s="116" t="s">
        <v>247</v>
      </c>
      <c r="I20" s="120">
        <f>[1]jan!I18+[1]feb!I18+[1]march!I18</f>
        <v>232466947.64000002</v>
      </c>
    </row>
    <row r="21" spans="1:12">
      <c r="C21" s="116" t="s">
        <v>248</v>
      </c>
      <c r="I21" s="120">
        <f>[1]jan!I19+[1]feb!I19+[1]march!I19</f>
        <v>9371236.629999999</v>
      </c>
    </row>
    <row r="22" spans="1:12">
      <c r="C22" s="116" t="s">
        <v>249</v>
      </c>
      <c r="I22" s="120">
        <f>[1]jan!I20+[1]feb!I20+[1]march!I20</f>
        <v>2132</v>
      </c>
    </row>
    <row r="23" spans="1:12">
      <c r="C23" s="116" t="s">
        <v>250</v>
      </c>
      <c r="I23" s="122">
        <f>SUM(I19:I22)</f>
        <v>730524455.34000003</v>
      </c>
    </row>
    <row r="24" spans="1:12">
      <c r="B24" s="116" t="s">
        <v>251</v>
      </c>
      <c r="I24" s="123"/>
      <c r="J24" s="124">
        <f>I16-I23</f>
        <v>218329907.00999987</v>
      </c>
    </row>
    <row r="25" spans="1:12">
      <c r="A25" s="116" t="s">
        <v>252</v>
      </c>
    </row>
    <row r="26" spans="1:12">
      <c r="B26" s="116" t="s">
        <v>237</v>
      </c>
    </row>
    <row r="27" spans="1:12">
      <c r="C27" s="116" t="s">
        <v>253</v>
      </c>
      <c r="I27" s="125"/>
    </row>
    <row r="28" spans="1:12">
      <c r="C28" s="116" t="s">
        <v>254</v>
      </c>
      <c r="I28" s="124"/>
    </row>
    <row r="29" spans="1:12">
      <c r="C29" s="116" t="s">
        <v>255</v>
      </c>
      <c r="I29" s="126"/>
    </row>
    <row r="30" spans="1:12" ht="15">
      <c r="C30" s="116" t="s">
        <v>256</v>
      </c>
      <c r="I30" s="126">
        <f>[1]jan!I28+[1]feb!I28+[1]march!I28</f>
        <v>2089210</v>
      </c>
      <c r="L30" s="127"/>
    </row>
    <row r="31" spans="1:12" ht="15">
      <c r="C31" s="116" t="s">
        <v>243</v>
      </c>
      <c r="I31" s="128">
        <f>I30+I27</f>
        <v>2089210</v>
      </c>
      <c r="L31" s="127"/>
    </row>
    <row r="32" spans="1:12">
      <c r="B32" s="116" t="s">
        <v>244</v>
      </c>
      <c r="I32" s="126"/>
    </row>
    <row r="33" spans="1:12">
      <c r="C33" s="116" t="s">
        <v>257</v>
      </c>
      <c r="I33" s="129">
        <f>[1]jan!I31+[1]feb!I31+[1]march!I31</f>
        <v>87992913.349999994</v>
      </c>
    </row>
    <row r="34" spans="1:12">
      <c r="C34" s="116" t="s">
        <v>254</v>
      </c>
      <c r="I34" s="126"/>
    </row>
    <row r="35" spans="1:12">
      <c r="C35" s="116" t="s">
        <v>258</v>
      </c>
      <c r="I35" s="126"/>
    </row>
    <row r="36" spans="1:12">
      <c r="C36" s="116" t="s">
        <v>250</v>
      </c>
      <c r="I36" s="128">
        <f>SUM(I33:I35)</f>
        <v>87992913.349999994</v>
      </c>
    </row>
    <row r="37" spans="1:12">
      <c r="B37" s="130" t="s">
        <v>251</v>
      </c>
      <c r="C37" s="130"/>
      <c r="D37" s="130"/>
      <c r="E37" s="130"/>
      <c r="I37" s="126"/>
      <c r="J37" s="124">
        <f>I31-I36</f>
        <v>-85903703.349999994</v>
      </c>
    </row>
    <row r="38" spans="1:12">
      <c r="A38" s="116" t="s">
        <v>259</v>
      </c>
      <c r="I38" s="126"/>
    </row>
    <row r="39" spans="1:12" ht="15">
      <c r="B39" s="116" t="s">
        <v>237</v>
      </c>
      <c r="I39" s="126"/>
      <c r="L39" s="131"/>
    </row>
    <row r="40" spans="1:12" ht="15">
      <c r="C40" s="116" t="s">
        <v>260</v>
      </c>
      <c r="L40" s="131"/>
    </row>
    <row r="41" spans="1:12" ht="15">
      <c r="C41" s="116" t="s">
        <v>261</v>
      </c>
      <c r="I41" s="131">
        <f>[1]march!I39</f>
        <v>424268</v>
      </c>
      <c r="L41" s="131"/>
    </row>
    <row r="42" spans="1:12">
      <c r="C42" s="116" t="s">
        <v>243</v>
      </c>
      <c r="I42" s="128">
        <f>SUM(I41)</f>
        <v>424268</v>
      </c>
    </row>
    <row r="43" spans="1:12">
      <c r="B43" s="116" t="s">
        <v>244</v>
      </c>
      <c r="I43" s="126"/>
    </row>
    <row r="44" spans="1:12">
      <c r="C44" s="116" t="s">
        <v>262</v>
      </c>
      <c r="I44" s="126"/>
    </row>
    <row r="45" spans="1:12">
      <c r="C45" s="116" t="s">
        <v>263</v>
      </c>
      <c r="I45" s="126">
        <f>[1]jan!I43+[1]feb!I43+[1]march!I43</f>
        <v>24693802.93</v>
      </c>
    </row>
    <row r="46" spans="1:12">
      <c r="C46" s="116" t="s">
        <v>250</v>
      </c>
      <c r="I46" s="128">
        <f>I45</f>
        <v>24693802.93</v>
      </c>
    </row>
    <row r="47" spans="1:12">
      <c r="B47" s="130" t="s">
        <v>251</v>
      </c>
      <c r="C47" s="130"/>
      <c r="D47" s="130"/>
      <c r="E47" s="130"/>
      <c r="J47" s="132">
        <f>I42-I46</f>
        <v>-24269534.93</v>
      </c>
    </row>
    <row r="48" spans="1:12">
      <c r="A48" s="116" t="s">
        <v>264</v>
      </c>
      <c r="J48" s="124">
        <f>SUM(J24:J47)</f>
        <v>108156668.72999987</v>
      </c>
    </row>
    <row r="49" spans="1:10">
      <c r="A49" s="116" t="s">
        <v>265</v>
      </c>
      <c r="J49" s="120">
        <f>[1]jan!J47</f>
        <v>642093085.70000005</v>
      </c>
    </row>
    <row r="50" spans="1:10" ht="15.75" thickBot="1">
      <c r="A50" s="133" t="s">
        <v>266</v>
      </c>
      <c r="J50" s="134">
        <f>SUM(J48:J49)</f>
        <v>750249754.42999995</v>
      </c>
    </row>
    <row r="51" spans="1:10" ht="15" thickTop="1">
      <c r="J51" s="129"/>
    </row>
    <row r="52" spans="1:10">
      <c r="J52" s="135"/>
    </row>
    <row r="53" spans="1:10">
      <c r="I53" s="116" t="s">
        <v>267</v>
      </c>
      <c r="J53" s="136"/>
    </row>
    <row r="54" spans="1:10">
      <c r="J54" s="136"/>
    </row>
    <row r="55" spans="1:10">
      <c r="J55" s="119"/>
    </row>
    <row r="56" spans="1:10">
      <c r="J56" s="119"/>
    </row>
    <row r="58" spans="1:10" ht="15">
      <c r="I58" s="133" t="s">
        <v>268</v>
      </c>
    </row>
    <row r="59" spans="1:10">
      <c r="I59" s="116" t="s">
        <v>159</v>
      </c>
    </row>
  </sheetData>
  <sheetProtection password="CCC5" sheet="1" objects="1" scenarios="1"/>
  <mergeCells count="4">
    <mergeCell ref="A4:J4"/>
    <mergeCell ref="A5:J5"/>
    <mergeCell ref="A6:J6"/>
    <mergeCell ref="A7:J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opLeftCell="A10" workbookViewId="0">
      <selection activeCell="F34" sqref="F34"/>
    </sheetView>
  </sheetViews>
  <sheetFormatPr defaultRowHeight="15"/>
  <cols>
    <col min="1" max="1" width="31.28515625" customWidth="1"/>
    <col min="2" max="2" width="13.140625" customWidth="1"/>
    <col min="3" max="3" width="14.140625" style="140" customWidth="1"/>
    <col min="4" max="5" width="12" customWidth="1"/>
    <col min="6" max="6" width="12.140625" customWidth="1"/>
    <col min="7" max="7" width="16" style="140" customWidth="1"/>
    <col min="8" max="8" width="12" customWidth="1"/>
    <col min="9" max="9" width="23.7109375" customWidth="1"/>
  </cols>
  <sheetData>
    <row r="1" spans="1:9" s="1" customFormat="1" ht="15.75">
      <c r="A1" s="137" t="s">
        <v>269</v>
      </c>
      <c r="C1" s="138"/>
      <c r="G1" s="138"/>
    </row>
    <row r="2" spans="1:9" s="1" customFormat="1" ht="15.75">
      <c r="C2" s="138"/>
      <c r="G2" s="138"/>
    </row>
    <row r="3" spans="1:9" s="1" customFormat="1" ht="15.75">
      <c r="A3" s="198" t="s">
        <v>270</v>
      </c>
      <c r="B3" s="198"/>
      <c r="C3" s="198"/>
      <c r="D3" s="198"/>
      <c r="E3" s="198"/>
      <c r="F3" s="198"/>
      <c r="G3" s="198"/>
      <c r="H3" s="198"/>
      <c r="I3" s="198"/>
    </row>
    <row r="4" spans="1:9" s="1" customFormat="1" ht="15.75">
      <c r="A4" s="198" t="s">
        <v>271</v>
      </c>
      <c r="B4" s="198"/>
      <c r="C4" s="198"/>
      <c r="D4" s="198"/>
      <c r="E4" s="198"/>
      <c r="F4" s="198"/>
      <c r="G4" s="198"/>
      <c r="H4" s="198"/>
      <c r="I4" s="198"/>
    </row>
    <row r="5" spans="1:9" s="1" customFormat="1" ht="15.75">
      <c r="A5" s="139"/>
      <c r="B5" s="139"/>
      <c r="C5" s="140"/>
      <c r="D5" s="139"/>
      <c r="E5" s="139"/>
      <c r="F5" s="139"/>
      <c r="G5" s="140"/>
      <c r="H5" s="139"/>
      <c r="I5" s="139"/>
    </row>
    <row r="6" spans="1:9" s="1" customFormat="1" ht="15.75">
      <c r="A6" t="s">
        <v>272</v>
      </c>
      <c r="B6" s="141"/>
      <c r="C6" s="140"/>
      <c r="D6" s="139"/>
      <c r="E6" s="139"/>
      <c r="F6" s="139"/>
      <c r="G6" s="140"/>
      <c r="H6" s="139"/>
      <c r="I6" s="139"/>
    </row>
    <row r="7" spans="1:9" s="1" customFormat="1" ht="15.75">
      <c r="A7" s="139"/>
      <c r="B7" s="139"/>
      <c r="C7" s="140"/>
      <c r="D7" s="139"/>
      <c r="E7" s="139"/>
      <c r="F7" s="139"/>
      <c r="G7" s="140"/>
      <c r="H7" s="139"/>
      <c r="I7" s="139"/>
    </row>
    <row r="8" spans="1:9" s="1" customFormat="1" ht="15.75" customHeight="1">
      <c r="A8" s="199" t="s">
        <v>273</v>
      </c>
      <c r="B8" s="201" t="s">
        <v>274</v>
      </c>
      <c r="C8" s="203" t="s">
        <v>275</v>
      </c>
      <c r="D8" s="201" t="s">
        <v>276</v>
      </c>
      <c r="E8" s="201" t="s">
        <v>277</v>
      </c>
      <c r="F8" s="205" t="s">
        <v>278</v>
      </c>
      <c r="G8" s="206"/>
      <c r="H8" s="207" t="s">
        <v>11</v>
      </c>
      <c r="I8" s="207" t="s">
        <v>279</v>
      </c>
    </row>
    <row r="9" spans="1:9" s="1" customFormat="1" ht="31.5" customHeight="1">
      <c r="A9" s="200"/>
      <c r="B9" s="202"/>
      <c r="C9" s="204"/>
      <c r="D9" s="201"/>
      <c r="E9" s="201"/>
      <c r="F9" s="142" t="s">
        <v>280</v>
      </c>
      <c r="G9" s="143" t="s">
        <v>281</v>
      </c>
      <c r="H9" s="202"/>
      <c r="I9" s="202"/>
    </row>
    <row r="10" spans="1:9" s="1" customFormat="1" ht="45" customHeight="1">
      <c r="A10" s="144"/>
      <c r="B10" s="145"/>
      <c r="C10" s="146"/>
      <c r="D10" s="147"/>
      <c r="E10" s="147"/>
      <c r="F10" s="148"/>
      <c r="G10" s="146"/>
      <c r="H10" s="147"/>
      <c r="I10" s="145"/>
    </row>
    <row r="11" spans="1:9" s="1" customFormat="1" ht="15.75">
      <c r="A11" s="147"/>
      <c r="B11" s="147"/>
      <c r="C11" s="146"/>
      <c r="D11" s="147"/>
      <c r="E11" s="147"/>
      <c r="F11" s="147"/>
      <c r="G11" s="146"/>
      <c r="H11" s="147"/>
      <c r="I11" s="147"/>
    </row>
    <row r="12" spans="1:9" s="1" customFormat="1" ht="15.75">
      <c r="A12" s="147"/>
      <c r="B12" s="147"/>
      <c r="C12" s="146"/>
      <c r="D12" s="147"/>
      <c r="E12" s="147"/>
      <c r="F12" s="147"/>
      <c r="G12" s="146"/>
      <c r="H12" s="147"/>
      <c r="I12" s="147"/>
    </row>
    <row r="13" spans="1:9" s="1" customFormat="1" ht="15.75">
      <c r="A13" s="147"/>
      <c r="B13" s="147"/>
      <c r="C13" s="146"/>
      <c r="D13" s="147"/>
      <c r="E13" s="147"/>
      <c r="F13" s="147"/>
      <c r="G13" s="146"/>
      <c r="H13" s="147"/>
      <c r="I13" s="147"/>
    </row>
    <row r="14" spans="1:9" s="1" customFormat="1" ht="15.75">
      <c r="A14" s="147"/>
      <c r="B14" s="147"/>
      <c r="C14" s="146"/>
      <c r="D14" s="147"/>
      <c r="E14" s="147"/>
      <c r="F14" s="147"/>
      <c r="G14" s="146"/>
      <c r="H14" s="147"/>
      <c r="I14" s="147"/>
    </row>
    <row r="15" spans="1:9">
      <c r="A15" s="139"/>
      <c r="B15" s="139"/>
      <c r="D15" s="139"/>
      <c r="E15" s="139"/>
      <c r="F15" s="139"/>
      <c r="H15" s="139"/>
      <c r="I15" s="139"/>
    </row>
    <row r="16" spans="1:9" ht="41.25" customHeight="1">
      <c r="A16" s="194" t="s">
        <v>162</v>
      </c>
      <c r="B16" s="194"/>
      <c r="C16" s="194"/>
      <c r="D16" s="194"/>
      <c r="E16" s="194"/>
      <c r="F16" s="139"/>
      <c r="H16" s="139"/>
      <c r="I16" s="139"/>
    </row>
    <row r="17" spans="1:9">
      <c r="A17" s="139"/>
      <c r="B17" s="139"/>
      <c r="D17" s="139"/>
      <c r="E17" s="139"/>
      <c r="F17" s="139"/>
      <c r="H17" s="139"/>
      <c r="I17" s="139"/>
    </row>
    <row r="18" spans="1:9">
      <c r="A18" s="139"/>
      <c r="B18" s="139"/>
      <c r="D18" s="139"/>
      <c r="E18" s="139"/>
      <c r="F18" s="139"/>
      <c r="H18" s="139"/>
      <c r="I18" s="139"/>
    </row>
    <row r="19" spans="1:9">
      <c r="A19" s="139"/>
      <c r="B19" s="139"/>
      <c r="D19" s="139"/>
      <c r="E19" s="139"/>
      <c r="F19" s="139"/>
      <c r="G19" s="149"/>
      <c r="H19" s="150"/>
      <c r="I19" s="139"/>
    </row>
    <row r="20" spans="1:9">
      <c r="A20" s="195" t="s">
        <v>282</v>
      </c>
      <c r="B20" s="195"/>
      <c r="D20" s="139"/>
      <c r="E20" s="139"/>
      <c r="F20" s="139"/>
      <c r="I20" s="139"/>
    </row>
    <row r="21" spans="1:9">
      <c r="A21" s="196" t="s">
        <v>283</v>
      </c>
      <c r="B21" s="196"/>
      <c r="D21" s="139"/>
      <c r="E21" s="139"/>
      <c r="F21" s="139"/>
      <c r="I21" s="139"/>
    </row>
    <row r="25" spans="1:9">
      <c r="H25" s="197" t="s">
        <v>160</v>
      </c>
      <c r="I25" s="197"/>
    </row>
    <row r="26" spans="1:9">
      <c r="H26" s="196" t="s">
        <v>284</v>
      </c>
      <c r="I26" s="196"/>
    </row>
  </sheetData>
  <sheetProtection password="CCC5" sheet="1" objects="1" scenarios="1"/>
  <mergeCells count="15"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  <mergeCell ref="A16:E16"/>
    <mergeCell ref="A20:B20"/>
    <mergeCell ref="A21:B21"/>
    <mergeCell ref="H25:I25"/>
    <mergeCell ref="H26:I2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tabSelected="1" topLeftCell="A28" workbookViewId="0">
      <selection activeCell="E42" sqref="E42"/>
    </sheetView>
  </sheetViews>
  <sheetFormatPr defaultRowHeight="12.75"/>
  <cols>
    <col min="1" max="1" width="25.28515625" style="151" customWidth="1"/>
    <col min="2" max="2" width="14.28515625" style="151" customWidth="1"/>
    <col min="3" max="3" width="12.7109375" style="151" customWidth="1"/>
    <col min="4" max="4" width="54.85546875" style="151" customWidth="1"/>
    <col min="5" max="5" width="14.140625" style="151" customWidth="1"/>
    <col min="6" max="6" width="12" style="151" customWidth="1"/>
    <col min="7" max="7" width="9.7109375" style="151" customWidth="1"/>
    <col min="8" max="8" width="9.5703125" style="151" customWidth="1"/>
    <col min="9" max="9" width="10.7109375" style="151" customWidth="1"/>
    <col min="10" max="10" width="13.28515625" style="151" customWidth="1"/>
    <col min="11" max="16384" width="9.140625" style="151"/>
  </cols>
  <sheetData>
    <row r="1" spans="1:10">
      <c r="A1" s="151" t="s">
        <v>285</v>
      </c>
    </row>
    <row r="3" spans="1:10" ht="15.75">
      <c r="A3" s="209" t="s">
        <v>286</v>
      </c>
      <c r="B3" s="210"/>
      <c r="C3" s="210"/>
      <c r="D3" s="210"/>
      <c r="E3" s="210"/>
      <c r="F3" s="210"/>
      <c r="G3" s="210"/>
      <c r="H3" s="210"/>
      <c r="I3" s="210"/>
      <c r="J3" s="211"/>
    </row>
    <row r="4" spans="1:10" ht="15.75">
      <c r="A4" s="212" t="s">
        <v>287</v>
      </c>
      <c r="B4" s="213"/>
      <c r="C4" s="213"/>
      <c r="D4" s="213"/>
      <c r="E4" s="213"/>
      <c r="F4" s="213"/>
      <c r="G4" s="213"/>
      <c r="H4" s="213"/>
      <c r="I4" s="213"/>
      <c r="J4" s="214"/>
    </row>
    <row r="5" spans="1:10" ht="15.75">
      <c r="A5" s="152"/>
      <c r="B5" s="63"/>
      <c r="C5" s="63"/>
      <c r="D5" s="63"/>
      <c r="E5" s="63"/>
      <c r="F5" s="63"/>
      <c r="G5" s="63"/>
      <c r="H5" s="63"/>
      <c r="I5" s="63"/>
      <c r="J5" s="153"/>
    </row>
    <row r="6" spans="1:10" ht="15.75">
      <c r="A6" s="152" t="s">
        <v>288</v>
      </c>
      <c r="B6" s="63"/>
      <c r="C6" s="63"/>
      <c r="D6" s="63"/>
      <c r="E6" s="63"/>
      <c r="F6" s="63"/>
      <c r="G6" s="63"/>
      <c r="H6" s="63"/>
      <c r="I6" s="63"/>
      <c r="J6" s="153"/>
    </row>
    <row r="7" spans="1:10" ht="8.25" customHeight="1">
      <c r="A7" s="154"/>
      <c r="B7" s="155"/>
      <c r="C7" s="155"/>
      <c r="D7" s="155"/>
      <c r="E7" s="155"/>
      <c r="F7" s="155"/>
      <c r="G7" s="155"/>
      <c r="H7" s="155"/>
      <c r="I7" s="155"/>
      <c r="J7" s="156"/>
    </row>
    <row r="8" spans="1:10" ht="25.5" customHeight="1">
      <c r="A8" s="215" t="s">
        <v>289</v>
      </c>
      <c r="B8" s="216" t="s">
        <v>290</v>
      </c>
      <c r="C8" s="216" t="s">
        <v>291</v>
      </c>
      <c r="D8" s="216" t="s">
        <v>292</v>
      </c>
      <c r="E8" s="216" t="s">
        <v>293</v>
      </c>
      <c r="F8" s="216"/>
      <c r="G8" s="216"/>
      <c r="H8" s="216"/>
      <c r="I8" s="216"/>
      <c r="J8" s="216"/>
    </row>
    <row r="9" spans="1:10">
      <c r="A9" s="215"/>
      <c r="B9" s="216"/>
      <c r="C9" s="216"/>
      <c r="D9" s="216"/>
      <c r="E9" s="217" t="s">
        <v>294</v>
      </c>
      <c r="F9" s="217"/>
      <c r="G9" s="217"/>
      <c r="H9" s="217" t="s">
        <v>295</v>
      </c>
      <c r="I9" s="217"/>
      <c r="J9" s="217"/>
    </row>
    <row r="10" spans="1:10" ht="25.5">
      <c r="A10" s="215"/>
      <c r="B10" s="216"/>
      <c r="C10" s="216"/>
      <c r="D10" s="216"/>
      <c r="E10" s="157" t="s">
        <v>296</v>
      </c>
      <c r="F10" s="157" t="s">
        <v>297</v>
      </c>
      <c r="G10" s="157" t="s">
        <v>298</v>
      </c>
      <c r="H10" s="157" t="s">
        <v>299</v>
      </c>
      <c r="I10" s="158" t="s">
        <v>300</v>
      </c>
      <c r="J10" s="159" t="s">
        <v>301</v>
      </c>
    </row>
    <row r="11" spans="1:10" ht="15.75" hidden="1">
      <c r="A11" s="160" t="s">
        <v>302</v>
      </c>
      <c r="B11" s="161">
        <v>0</v>
      </c>
      <c r="C11" s="162">
        <v>41655</v>
      </c>
      <c r="D11" s="157"/>
      <c r="E11" s="157"/>
      <c r="F11" s="157"/>
      <c r="G11" s="157"/>
      <c r="H11" s="157"/>
      <c r="I11" s="158"/>
      <c r="J11" s="159"/>
    </row>
    <row r="12" spans="1:10" ht="15.75" hidden="1">
      <c r="A12" s="160" t="s">
        <v>303</v>
      </c>
      <c r="B12" s="161">
        <v>0</v>
      </c>
      <c r="C12" s="162">
        <v>41655</v>
      </c>
      <c r="D12" s="157"/>
      <c r="E12" s="157"/>
      <c r="F12" s="157"/>
      <c r="G12" s="157"/>
      <c r="H12" s="157"/>
      <c r="I12" s="158"/>
      <c r="J12" s="159"/>
    </row>
    <row r="13" spans="1:10" ht="15.75" hidden="1">
      <c r="A13" s="160" t="s">
        <v>304</v>
      </c>
      <c r="B13" s="161">
        <v>0</v>
      </c>
      <c r="C13" s="162">
        <v>41648</v>
      </c>
      <c r="D13" s="157"/>
      <c r="E13" s="157"/>
      <c r="F13" s="157"/>
      <c r="G13" s="157"/>
      <c r="H13" s="157"/>
      <c r="I13" s="158"/>
      <c r="J13" s="159"/>
    </row>
    <row r="14" spans="1:10" ht="15.75" hidden="1">
      <c r="A14" s="160" t="s">
        <v>305</v>
      </c>
      <c r="B14" s="161">
        <v>0</v>
      </c>
      <c r="C14" s="162">
        <v>41648</v>
      </c>
      <c r="D14" s="157"/>
      <c r="E14" s="157"/>
      <c r="F14" s="157"/>
      <c r="G14" s="157"/>
      <c r="H14" s="157"/>
      <c r="I14" s="158"/>
      <c r="J14" s="159"/>
    </row>
    <row r="15" spans="1:10" ht="15.75" hidden="1">
      <c r="A15" s="160" t="s">
        <v>306</v>
      </c>
      <c r="B15" s="161">
        <v>0</v>
      </c>
      <c r="C15" s="162">
        <v>41647</v>
      </c>
      <c r="D15" s="157"/>
      <c r="E15" s="157"/>
      <c r="F15" s="157"/>
      <c r="G15" s="157"/>
      <c r="H15" s="157"/>
      <c r="I15" s="158"/>
      <c r="J15" s="159"/>
    </row>
    <row r="16" spans="1:10" ht="15.75">
      <c r="A16" s="163" t="s">
        <v>307</v>
      </c>
      <c r="B16" s="164">
        <v>10000</v>
      </c>
      <c r="C16" s="162">
        <v>37902</v>
      </c>
      <c r="D16" s="165" t="s">
        <v>308</v>
      </c>
      <c r="E16" s="166"/>
      <c r="F16" s="166"/>
      <c r="G16" s="166"/>
      <c r="H16" s="166"/>
      <c r="I16" s="167"/>
      <c r="J16" s="164">
        <v>10000</v>
      </c>
    </row>
    <row r="17" spans="1:10" ht="15.75">
      <c r="A17" s="163" t="s">
        <v>309</v>
      </c>
      <c r="B17" s="164">
        <v>7000</v>
      </c>
      <c r="C17" s="162">
        <v>37088</v>
      </c>
      <c r="D17" s="166"/>
      <c r="E17" s="166"/>
      <c r="F17" s="166"/>
      <c r="G17" s="166"/>
      <c r="H17" s="166"/>
      <c r="I17" s="167"/>
      <c r="J17" s="164">
        <v>7000</v>
      </c>
    </row>
    <row r="18" spans="1:10" ht="15.75">
      <c r="A18" s="163" t="s">
        <v>310</v>
      </c>
      <c r="B18" s="164">
        <v>2500</v>
      </c>
      <c r="C18" s="162">
        <v>36264</v>
      </c>
      <c r="D18" s="166"/>
      <c r="E18" s="166"/>
      <c r="F18" s="166"/>
      <c r="G18" s="166"/>
      <c r="H18" s="166"/>
      <c r="I18" s="167"/>
      <c r="J18" s="164">
        <v>2500</v>
      </c>
    </row>
    <row r="19" spans="1:10" ht="15.75">
      <c r="A19" s="163" t="s">
        <v>311</v>
      </c>
      <c r="B19" s="164">
        <v>1200</v>
      </c>
      <c r="C19" s="162">
        <v>35633</v>
      </c>
      <c r="D19" s="165" t="s">
        <v>308</v>
      </c>
      <c r="E19" s="166"/>
      <c r="F19" s="166"/>
      <c r="G19" s="166"/>
      <c r="H19" s="166"/>
      <c r="I19" s="167"/>
      <c r="J19" s="164">
        <v>1200</v>
      </c>
    </row>
    <row r="20" spans="1:10" ht="15.75">
      <c r="A20" s="163" t="s">
        <v>312</v>
      </c>
      <c r="B20" s="164">
        <v>5000</v>
      </c>
      <c r="C20" s="162">
        <v>36194</v>
      </c>
      <c r="D20" s="165" t="s">
        <v>308</v>
      </c>
      <c r="E20" s="166"/>
      <c r="F20" s="166"/>
      <c r="G20" s="166"/>
      <c r="H20" s="166"/>
      <c r="I20" s="167"/>
      <c r="J20" s="164">
        <v>5000</v>
      </c>
    </row>
    <row r="21" spans="1:10" ht="15.75">
      <c r="A21" s="163" t="s">
        <v>313</v>
      </c>
      <c r="B21" s="164">
        <v>20000</v>
      </c>
      <c r="C21" s="162">
        <v>35488</v>
      </c>
      <c r="D21" s="165" t="s">
        <v>308</v>
      </c>
      <c r="E21" s="166"/>
      <c r="F21" s="166"/>
      <c r="G21" s="166"/>
      <c r="H21" s="166"/>
      <c r="I21" s="167"/>
      <c r="J21" s="164">
        <v>20000</v>
      </c>
    </row>
    <row r="22" spans="1:10" ht="15.75">
      <c r="A22" s="163" t="s">
        <v>314</v>
      </c>
      <c r="B22" s="164">
        <v>5000</v>
      </c>
      <c r="C22" s="162">
        <v>35695</v>
      </c>
      <c r="D22" s="165" t="s">
        <v>308</v>
      </c>
      <c r="E22" s="166"/>
      <c r="F22" s="166"/>
      <c r="G22" s="166"/>
      <c r="H22" s="166"/>
      <c r="I22" s="167"/>
      <c r="J22" s="164">
        <v>5000</v>
      </c>
    </row>
    <row r="23" spans="1:10" ht="15.75">
      <c r="A23" s="163" t="s">
        <v>315</v>
      </c>
      <c r="B23" s="164">
        <v>20000</v>
      </c>
      <c r="C23" s="162">
        <v>35236</v>
      </c>
      <c r="D23" s="165"/>
      <c r="E23" s="166"/>
      <c r="F23" s="166"/>
      <c r="G23" s="166"/>
      <c r="H23" s="166"/>
      <c r="I23" s="167"/>
      <c r="J23" s="164">
        <v>20000</v>
      </c>
    </row>
    <row r="24" spans="1:10" ht="15.75">
      <c r="A24" s="163" t="s">
        <v>315</v>
      </c>
      <c r="B24" s="164">
        <v>30000</v>
      </c>
      <c r="C24" s="162">
        <v>35530</v>
      </c>
      <c r="D24" s="165"/>
      <c r="E24" s="166"/>
      <c r="F24" s="166"/>
      <c r="G24" s="166"/>
      <c r="H24" s="166"/>
      <c r="I24" s="167"/>
      <c r="J24" s="164">
        <v>30000</v>
      </c>
    </row>
    <row r="25" spans="1:10" ht="15.75">
      <c r="A25" s="163" t="s">
        <v>316</v>
      </c>
      <c r="B25" s="164">
        <v>3600</v>
      </c>
      <c r="C25" s="162">
        <v>35603</v>
      </c>
      <c r="D25" s="165" t="s">
        <v>308</v>
      </c>
      <c r="E25" s="166"/>
      <c r="F25" s="166"/>
      <c r="G25" s="166"/>
      <c r="H25" s="166"/>
      <c r="I25" s="167"/>
      <c r="J25" s="164">
        <v>3600</v>
      </c>
    </row>
    <row r="26" spans="1:10" ht="15.75">
      <c r="A26" s="163" t="s">
        <v>317</v>
      </c>
      <c r="B26" s="164">
        <v>1250</v>
      </c>
      <c r="C26" s="162">
        <v>28549</v>
      </c>
      <c r="D26" s="165" t="s">
        <v>308</v>
      </c>
      <c r="E26" s="22"/>
      <c r="F26" s="22"/>
      <c r="G26" s="22"/>
      <c r="H26" s="22"/>
      <c r="I26" s="22"/>
      <c r="J26" s="164">
        <v>1250</v>
      </c>
    </row>
    <row r="27" spans="1:10" ht="15.75">
      <c r="A27" s="163" t="s">
        <v>318</v>
      </c>
      <c r="B27" s="164">
        <v>1250</v>
      </c>
      <c r="C27" s="162">
        <v>28730</v>
      </c>
      <c r="D27" s="165" t="s">
        <v>308</v>
      </c>
      <c r="E27" s="22"/>
      <c r="F27" s="22"/>
      <c r="G27" s="22"/>
      <c r="H27" s="22"/>
      <c r="I27" s="22"/>
      <c r="J27" s="164">
        <v>1250</v>
      </c>
    </row>
    <row r="28" spans="1:10" ht="15.75">
      <c r="A28" s="163" t="s">
        <v>319</v>
      </c>
      <c r="B28" s="164">
        <v>500</v>
      </c>
      <c r="C28" s="162">
        <v>28817</v>
      </c>
      <c r="D28" s="165" t="s">
        <v>308</v>
      </c>
      <c r="E28" s="22"/>
      <c r="F28" s="22"/>
      <c r="G28" s="22"/>
      <c r="H28" s="22"/>
      <c r="I28" s="22"/>
      <c r="J28" s="164">
        <v>500</v>
      </c>
    </row>
    <row r="29" spans="1:10" ht="15.75">
      <c r="A29" s="163" t="s">
        <v>320</v>
      </c>
      <c r="B29" s="164">
        <v>1000</v>
      </c>
      <c r="C29" s="162">
        <v>29664</v>
      </c>
      <c r="D29" s="165" t="s">
        <v>308</v>
      </c>
      <c r="E29" s="22"/>
      <c r="F29" s="22"/>
      <c r="G29" s="22"/>
      <c r="H29" s="22"/>
      <c r="I29" s="22"/>
      <c r="J29" s="164">
        <v>1000</v>
      </c>
    </row>
    <row r="30" spans="1:10" ht="15.75">
      <c r="A30" s="163" t="s">
        <v>320</v>
      </c>
      <c r="B30" s="164">
        <v>1500</v>
      </c>
      <c r="C30" s="162">
        <v>30078</v>
      </c>
      <c r="D30" s="165" t="s">
        <v>308</v>
      </c>
      <c r="E30" s="22"/>
      <c r="F30" s="22"/>
      <c r="G30" s="22"/>
      <c r="H30" s="22"/>
      <c r="I30" s="22"/>
      <c r="J30" s="164">
        <v>1500</v>
      </c>
    </row>
    <row r="31" spans="1:10" ht="15.75">
      <c r="A31" s="163" t="s">
        <v>321</v>
      </c>
      <c r="B31" s="164">
        <v>1300</v>
      </c>
      <c r="C31" s="162">
        <v>30471</v>
      </c>
      <c r="D31" s="165" t="s">
        <v>308</v>
      </c>
      <c r="E31" s="22"/>
      <c r="F31" s="22"/>
      <c r="G31" s="22"/>
      <c r="H31" s="22"/>
      <c r="I31" s="22"/>
      <c r="J31" s="164">
        <v>1300</v>
      </c>
    </row>
    <row r="32" spans="1:10" ht="15.75">
      <c r="A32" s="163" t="s">
        <v>322</v>
      </c>
      <c r="B32" s="164">
        <v>1500</v>
      </c>
      <c r="C32" s="162">
        <v>31167</v>
      </c>
      <c r="D32" s="165" t="s">
        <v>308</v>
      </c>
      <c r="E32" s="22"/>
      <c r="F32" s="22"/>
      <c r="G32" s="22"/>
      <c r="H32" s="22"/>
      <c r="I32" s="22"/>
      <c r="J32" s="164">
        <v>1500</v>
      </c>
    </row>
    <row r="33" spans="1:10" ht="15.75">
      <c r="A33" s="163" t="s">
        <v>323</v>
      </c>
      <c r="B33" s="164">
        <v>5000</v>
      </c>
      <c r="C33" s="162">
        <v>32675</v>
      </c>
      <c r="D33" s="165"/>
      <c r="E33" s="22"/>
      <c r="F33" s="22"/>
      <c r="G33" s="22"/>
      <c r="H33" s="22"/>
      <c r="I33" s="22"/>
      <c r="J33" s="164">
        <v>5000</v>
      </c>
    </row>
    <row r="34" spans="1:10" ht="27" customHeight="1">
      <c r="A34" s="168" t="s">
        <v>175</v>
      </c>
      <c r="B34" s="169">
        <f>SUM(B11:B33)</f>
        <v>117600</v>
      </c>
      <c r="C34" s="22"/>
      <c r="D34" s="170"/>
      <c r="E34" s="169">
        <f t="shared" ref="E34:I34" si="0">SUM(E11:E33)</f>
        <v>0</v>
      </c>
      <c r="F34" s="169">
        <f t="shared" si="0"/>
        <v>0</v>
      </c>
      <c r="G34" s="169">
        <f t="shared" si="0"/>
        <v>0</v>
      </c>
      <c r="H34" s="169">
        <f t="shared" si="0"/>
        <v>0</v>
      </c>
      <c r="I34" s="169">
        <f t="shared" si="0"/>
        <v>0</v>
      </c>
      <c r="J34" s="169">
        <f>SUM(J11:J33)</f>
        <v>117600</v>
      </c>
    </row>
    <row r="36" spans="1:10" ht="28.5" customHeight="1">
      <c r="A36" s="208" t="s">
        <v>162</v>
      </c>
      <c r="B36" s="208"/>
      <c r="C36" s="208"/>
      <c r="D36" s="208"/>
      <c r="E36" s="208"/>
    </row>
    <row r="40" spans="1:10">
      <c r="A40" s="171"/>
      <c r="B40" s="171"/>
      <c r="C40" s="171"/>
      <c r="D40" s="171"/>
      <c r="E40" s="171"/>
      <c r="F40" s="171"/>
      <c r="G40" s="171"/>
    </row>
    <row r="41" spans="1:10">
      <c r="A41" s="172"/>
      <c r="B41" s="171"/>
      <c r="C41" s="171"/>
      <c r="D41" s="171"/>
      <c r="E41" s="173"/>
      <c r="F41" s="171"/>
      <c r="G41" s="171"/>
    </row>
    <row r="42" spans="1:10">
      <c r="A42" s="173"/>
      <c r="B42" s="171"/>
      <c r="C42" s="171"/>
      <c r="D42" s="171"/>
      <c r="E42" s="174"/>
      <c r="F42" s="174"/>
      <c r="G42" s="171"/>
    </row>
    <row r="43" spans="1:10" ht="15.75">
      <c r="A43" s="175" t="s">
        <v>158</v>
      </c>
      <c r="B43" s="171"/>
      <c r="C43" s="171"/>
      <c r="D43" s="171"/>
      <c r="E43" s="171"/>
      <c r="F43" s="175" t="s">
        <v>324</v>
      </c>
      <c r="G43" s="171"/>
    </row>
    <row r="44" spans="1:10" ht="15.75">
      <c r="A44" s="1" t="s">
        <v>159</v>
      </c>
      <c r="F44" s="1" t="s">
        <v>325</v>
      </c>
    </row>
  </sheetData>
  <sheetProtection password="CCC5" sheet="1" objects="1" scenarios="1"/>
  <mergeCells count="10">
    <mergeCell ref="A36:E36"/>
    <mergeCell ref="A3:J3"/>
    <mergeCell ref="A4:J4"/>
    <mergeCell ref="A8:A10"/>
    <mergeCell ref="B8:B10"/>
    <mergeCell ref="C8:C10"/>
    <mergeCell ref="D8:D10"/>
    <mergeCell ref="E8:J8"/>
    <mergeCell ref="E9:G9"/>
    <mergeCell ref="H9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20%IRA</vt:lpstr>
      <vt:lpstr>LDRR.UTILIZATION REPORT</vt:lpstr>
      <vt:lpstr>SEF</vt:lpstr>
      <vt:lpstr>CASHFLOWS</vt:lpstr>
      <vt:lpstr>TRUST FUND UTILIZATION</vt:lpstr>
      <vt:lpstr>UNLIQUIDATED</vt:lpstr>
      <vt:lpstr>'20%IRA'!Print_Area</vt:lpstr>
      <vt:lpstr>'20%IRA'!Print_Titles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itaxpang27</cp:lastModifiedBy>
  <cp:lastPrinted>2015-05-15T03:28:56Z</cp:lastPrinted>
  <dcterms:created xsi:type="dcterms:W3CDTF">2014-06-05T16:09:33Z</dcterms:created>
  <dcterms:modified xsi:type="dcterms:W3CDTF">2015-05-21T06:19:37Z</dcterms:modified>
</cp:coreProperties>
</file>